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5145" windowHeight="4020" activeTab="0"/>
  </bookViews>
  <sheets>
    <sheet name="02" sheetId="1" r:id="rId1"/>
    <sheet name="03" sheetId="2" r:id="rId2"/>
    <sheet name="04" sheetId="3" r:id="rId3"/>
    <sheet name="05" sheetId="4" r:id="rId4"/>
    <sheet name="06" sheetId="5" r:id="rId5"/>
    <sheet name="Plan1" sheetId="6" r:id="rId6"/>
    <sheet name="07" sheetId="7" r:id="rId7"/>
    <sheet name=".08" sheetId="8" r:id="rId8"/>
    <sheet name="08" sheetId="9" r:id="rId9"/>
    <sheet name="08." sheetId="10" r:id="rId10"/>
    <sheet name="09" sheetId="11" r:id="rId11"/>
    <sheet name="10" sheetId="12" r:id="rId12"/>
    <sheet name="11" sheetId="13" r:id="rId13"/>
    <sheet name="RES" sheetId="14" r:id="rId14"/>
  </sheets>
  <externalReferences>
    <externalReference r:id="rId17"/>
  </externalReferences>
  <definedNames>
    <definedName name="_xlnm.Print_Titles" localSheetId="0">'02'!$1:$20</definedName>
    <definedName name="_xlnm.Print_Titles" localSheetId="1">'03'!$1:$21</definedName>
    <definedName name="_xlnm.Print_Titles" localSheetId="2">'04'!$1:$21</definedName>
    <definedName name="_xlnm.Print_Titles" localSheetId="3">'05'!$1:$21</definedName>
    <definedName name="_xlnm.Print_Titles" localSheetId="4">'06'!$1:$20</definedName>
    <definedName name="_xlnm.Print_Titles" localSheetId="6">'07'!$1:$21</definedName>
    <definedName name="_xlnm.Print_Titles" localSheetId="11">'10'!$1:$22</definedName>
    <definedName name="_xlnm.Print_Titles" localSheetId="12">'11'!$1:$22</definedName>
  </definedNames>
  <calcPr fullCalcOnLoad="1" fullPrecision="0"/>
</workbook>
</file>

<file path=xl/sharedStrings.xml><?xml version="1.0" encoding="utf-8"?>
<sst xmlns="http://schemas.openxmlformats.org/spreadsheetml/2006/main" count="624" uniqueCount="228">
  <si>
    <t>-</t>
  </si>
  <si>
    <t>Reclamante</t>
  </si>
  <si>
    <t>R$</t>
  </si>
  <si>
    <t>TOTAL</t>
  </si>
  <si>
    <t>Processo n.º :</t>
  </si>
  <si>
    <t>Reclamante  :</t>
  </si>
  <si>
    <t>Reclamada   :</t>
  </si>
  <si>
    <t>Folha : 01</t>
  </si>
  <si>
    <t xml:space="preserve">          MÉDIA</t>
  </si>
  <si>
    <t>( 1 )</t>
  </si>
  <si>
    <t>( 2 )</t>
  </si>
  <si>
    <t>( 3 )</t>
  </si>
  <si>
    <t>( 4 )</t>
  </si>
  <si>
    <t>Mês/Ano</t>
  </si>
  <si>
    <t>Valores dos</t>
  </si>
  <si>
    <t>ORTN</t>
  </si>
  <si>
    <t>Equivalência</t>
  </si>
  <si>
    <t>Fretes</t>
  </si>
  <si>
    <t>Época Própria</t>
  </si>
  <si>
    <t>em ORTN</t>
  </si>
  <si>
    <t>(C.2 : C.3)</t>
  </si>
  <si>
    <r>
      <t>Título:</t>
    </r>
    <r>
      <rPr>
        <b/>
        <sz val="10"/>
        <rFont val="Arial"/>
        <family val="0"/>
      </rPr>
      <t xml:space="preserve"> MÉDIA DOS FRETES EM EQUIVALÊNCIA ORTN, PARA</t>
    </r>
  </si>
  <si>
    <t>Equivalência em</t>
  </si>
  <si>
    <t>ORTN, para fins</t>
  </si>
  <si>
    <t>Época</t>
  </si>
  <si>
    <t>de apuração</t>
  </si>
  <si>
    <t>Própria</t>
  </si>
  <si>
    <t>da média</t>
  </si>
  <si>
    <t>(C.2 x C.3)</t>
  </si>
  <si>
    <t>13º/78</t>
  </si>
  <si>
    <t>13º/79</t>
  </si>
  <si>
    <t>13º/80</t>
  </si>
  <si>
    <t>13º/81</t>
  </si>
  <si>
    <t>13º/82</t>
  </si>
  <si>
    <t>13º/83</t>
  </si>
  <si>
    <t>13º/84</t>
  </si>
  <si>
    <r>
      <t>Título:</t>
    </r>
    <r>
      <rPr>
        <b/>
        <sz val="10"/>
        <rFont val="Arial"/>
        <family val="0"/>
      </rPr>
      <t xml:space="preserve"> MÉDIA DOS VALORES AUFERIDOS DURANTE</t>
    </r>
  </si>
  <si>
    <t xml:space="preserve">          OS MESES QUE CONTÉM RECIBOS</t>
  </si>
  <si>
    <t>Número de</t>
  </si>
  <si>
    <t>Média dos</t>
  </si>
  <si>
    <t>meses com</t>
  </si>
  <si>
    <t>Valores Auferidos</t>
  </si>
  <si>
    <t>valores</t>
  </si>
  <si>
    <t>pelo Reclamante</t>
  </si>
  <si>
    <t>Soma.............................................................</t>
  </si>
  <si>
    <r>
      <t xml:space="preserve">Título: </t>
    </r>
    <r>
      <rPr>
        <b/>
        <sz val="10"/>
        <rFont val="Arial"/>
        <family val="0"/>
      </rPr>
      <t>MÉDIA DOS VALORES AUFERIDOS DURANTE OS MESES</t>
    </r>
  </si>
  <si>
    <t xml:space="preserve">          QUE CONTÉM RECIBOS - Ano 1.987</t>
  </si>
  <si>
    <t>( 5 )</t>
  </si>
  <si>
    <t>( 6 )</t>
  </si>
  <si>
    <t>Valores das</t>
  </si>
  <si>
    <t>Valores da</t>
  </si>
  <si>
    <t>Comissões</t>
  </si>
  <si>
    <t>Remuneração</t>
  </si>
  <si>
    <t>Valores auferidos</t>
  </si>
  <si>
    <t>(C.2 + C.3)</t>
  </si>
  <si>
    <t>(C.5 : C.6)</t>
  </si>
  <si>
    <t>Soma.........................................................................</t>
  </si>
  <si>
    <r>
      <t>Título:</t>
    </r>
    <r>
      <rPr>
        <b/>
        <sz val="10"/>
        <rFont val="Arial"/>
        <family val="0"/>
      </rPr>
      <t xml:space="preserve"> FGTS SOBRE O SALÁRIO AUFERIDO PELO RECLAMANTE</t>
    </r>
  </si>
  <si>
    <t>Total da</t>
  </si>
  <si>
    <t>Porcentagem</t>
  </si>
  <si>
    <t>Valor do</t>
  </si>
  <si>
    <t>do FGTS</t>
  </si>
  <si>
    <t>FGTS</t>
  </si>
  <si>
    <t>(C.4 % C.5)</t>
  </si>
  <si>
    <t>13º/85</t>
  </si>
  <si>
    <t>13º/86</t>
  </si>
  <si>
    <t>13º/87</t>
  </si>
  <si>
    <t>13º/88</t>
  </si>
  <si>
    <t>13º/89</t>
  </si>
  <si>
    <t>13º/90</t>
  </si>
  <si>
    <t>13º/91</t>
  </si>
  <si>
    <r>
      <t>Título:</t>
    </r>
    <r>
      <rPr>
        <b/>
        <sz val="10"/>
        <rFont val="Arial"/>
        <family val="0"/>
      </rPr>
      <t xml:space="preserve"> REFLEXOS DAS REMUNERAÇÕES AUFERIDAS PELO RECLAMANTE SOBRE</t>
    </r>
  </si>
  <si>
    <t xml:space="preserve">          OS DSR's</t>
  </si>
  <si>
    <t>Valor da</t>
  </si>
  <si>
    <t>Fração</t>
  </si>
  <si>
    <t>Valor dos</t>
  </si>
  <si>
    <t>Principal</t>
  </si>
  <si>
    <t>DSR's</t>
  </si>
  <si>
    <t>e FGTS</t>
  </si>
  <si>
    <t>Mensal</t>
  </si>
  <si>
    <t>(C.4 - An. 06)</t>
  </si>
  <si>
    <t>(C.2 : 6)</t>
  </si>
  <si>
    <t>(C.4 % 11,2)</t>
  </si>
  <si>
    <t>(C.4+C.5)</t>
  </si>
  <si>
    <r>
      <t>Título:</t>
    </r>
    <r>
      <rPr>
        <b/>
        <sz val="10"/>
        <rFont val="Arial"/>
        <family val="0"/>
      </rPr>
      <t xml:space="preserve"> MÉDIA MENSAL, PARA CÁLCULOS DOS 13º SALÁRIOS, FÉRIAS + 1/3 CONSTITUCIONAL</t>
    </r>
  </si>
  <si>
    <t>( 7 )</t>
  </si>
  <si>
    <t>( 8 )</t>
  </si>
  <si>
    <t>( 9 )</t>
  </si>
  <si>
    <t>( 10 )</t>
  </si>
  <si>
    <t>( 11 )</t>
  </si>
  <si>
    <t>( 12 )</t>
  </si>
  <si>
    <t>( 13 )</t>
  </si>
  <si>
    <t>( 14 )</t>
  </si>
  <si>
    <t>Média</t>
  </si>
  <si>
    <t>OTN/</t>
  </si>
  <si>
    <t>em BTN/TR</t>
  </si>
  <si>
    <t>Hs.extras</t>
  </si>
  <si>
    <t>Hs.Extras</t>
  </si>
  <si>
    <t>BTN/</t>
  </si>
  <si>
    <t>13ºsal/78</t>
  </si>
  <si>
    <t>TR</t>
  </si>
  <si>
    <t>12 meses</t>
  </si>
  <si>
    <t>(C.2 + C.4)</t>
  </si>
  <si>
    <t>do anexo 7</t>
  </si>
  <si>
    <t>(C.2 : 12)</t>
  </si>
  <si>
    <t>(C.2: 12)</t>
  </si>
  <si>
    <t xml:space="preserve">          ... Continuação do anexo...</t>
  </si>
  <si>
    <t>Férias</t>
  </si>
  <si>
    <t>13ºsal/88</t>
  </si>
  <si>
    <t>13ºprop/92</t>
  </si>
  <si>
    <t>78/79</t>
  </si>
  <si>
    <t>79/80</t>
  </si>
  <si>
    <t>80/81</t>
  </si>
  <si>
    <t>81/82</t>
  </si>
  <si>
    <t>82/83</t>
  </si>
  <si>
    <t>1 meses</t>
  </si>
  <si>
    <t>(C.2 : 1)</t>
  </si>
  <si>
    <t xml:space="preserve">          ... Continuação do anexo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</si>
  <si>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</si>
  <si>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</si>
  <si>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</si>
  <si>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</si>
  <si>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</si>
  <si>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</si>
  <si>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</si>
  <si>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</si>
  <si>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</si>
  <si>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Prop./92</t>
  </si>
  <si>
    <t>(C.2: 1)</t>
  </si>
  <si>
    <r>
      <t>Título:</t>
    </r>
    <r>
      <rPr>
        <b/>
        <sz val="10"/>
        <rFont val="Arial"/>
        <family val="0"/>
      </rPr>
      <t xml:space="preserve"> VERBAS RESCISÓRIAS</t>
    </r>
  </si>
  <si>
    <t>Designação</t>
  </si>
  <si>
    <t>Ávos</t>
  </si>
  <si>
    <t>Valores</t>
  </si>
  <si>
    <t>número</t>
  </si>
  <si>
    <t>ORTN/TR/BTN</t>
  </si>
  <si>
    <t>em ORTN/</t>
  </si>
  <si>
    <t>reflexos</t>
  </si>
  <si>
    <t>devido</t>
  </si>
  <si>
    <t>de horas</t>
  </si>
  <si>
    <t>BTN/TR</t>
  </si>
  <si>
    <t>nos 13.º</t>
  </si>
  <si>
    <t>ao Recte</t>
  </si>
  <si>
    <t>extras</t>
  </si>
  <si>
    <t xml:space="preserve">sal., e </t>
  </si>
  <si>
    <t>férias</t>
  </si>
  <si>
    <t>(C.4xC.5:C.6)</t>
  </si>
  <si>
    <t>(C.7%11,2)</t>
  </si>
  <si>
    <t>(C.7 + C.8)</t>
  </si>
  <si>
    <t>13º Salário/89</t>
  </si>
  <si>
    <t>13º Salário/90</t>
  </si>
  <si>
    <t>13º Salário/91</t>
  </si>
  <si>
    <t>13º Sal.prop/92</t>
  </si>
  <si>
    <t>Férias 78/79</t>
  </si>
  <si>
    <t>Férias 79/80</t>
  </si>
  <si>
    <t>Férias 80/81</t>
  </si>
  <si>
    <t>Férias 81/82</t>
  </si>
  <si>
    <t>Férias 82/83</t>
  </si>
  <si>
    <t>Férias 83/84</t>
  </si>
  <si>
    <t>Férias 84/85</t>
  </si>
  <si>
    <t>Férias 85/86</t>
  </si>
  <si>
    <t>Férias 86/87</t>
  </si>
  <si>
    <t>Férias 87/88</t>
  </si>
  <si>
    <t>Férias 88/89</t>
  </si>
  <si>
    <t>Férias 89/90</t>
  </si>
  <si>
    <t>Férias 90/91</t>
  </si>
  <si>
    <t>Férias 91/92</t>
  </si>
  <si>
    <t>Férias Prop/92</t>
  </si>
  <si>
    <t>1/3 sobre Férias</t>
  </si>
  <si>
    <r>
      <t>Título:</t>
    </r>
    <r>
      <rPr>
        <b/>
        <sz val="10"/>
        <rFont val="Arial"/>
        <family val="0"/>
      </rPr>
      <t xml:space="preserve"> VALORES APURADOS PARA FINS DE CORREÇÃO MONETÁRIA</t>
    </r>
  </si>
  <si>
    <t>FGTS sobre</t>
  </si>
  <si>
    <t>Reflexos das</t>
  </si>
  <si>
    <t>Verbas</t>
  </si>
  <si>
    <t>o Salário</t>
  </si>
  <si>
    <t>Remunerações</t>
  </si>
  <si>
    <t>Rescisórias</t>
  </si>
  <si>
    <t>apurado</t>
  </si>
  <si>
    <t>Auferido pelo</t>
  </si>
  <si>
    <t>Auferidas pelo</t>
  </si>
  <si>
    <t>$</t>
  </si>
  <si>
    <t>sobre os DSR's</t>
  </si>
  <si>
    <t>Anexo 06</t>
  </si>
  <si>
    <t>Anexo 07</t>
  </si>
  <si>
    <t>Anexo 09</t>
  </si>
  <si>
    <t>(C.2+3+4)</t>
  </si>
  <si>
    <r>
      <t>Título:</t>
    </r>
    <r>
      <rPr>
        <b/>
        <sz val="10"/>
        <rFont val="Arial"/>
        <family val="0"/>
      </rPr>
      <t xml:space="preserve"> CORREÇÃO MONETÁRIA DOS VALORES APURADOS</t>
    </r>
  </si>
  <si>
    <t>Coeficiente</t>
  </si>
  <si>
    <t>Subtotal</t>
  </si>
  <si>
    <t>Juros</t>
  </si>
  <si>
    <t>Valor</t>
  </si>
  <si>
    <t>Total</t>
  </si>
  <si>
    <t>Apurado</t>
  </si>
  <si>
    <t>Acumulado</t>
  </si>
  <si>
    <t>Simples</t>
  </si>
  <si>
    <t>dos</t>
  </si>
  <si>
    <t>Principal,</t>
  </si>
  <si>
    <t>do Débito</t>
  </si>
  <si>
    <t>Corrigido</t>
  </si>
  <si>
    <t xml:space="preserve">12% A.A. </t>
  </si>
  <si>
    <t>Cor. Monet.</t>
  </si>
  <si>
    <t>Trabalhista</t>
  </si>
  <si>
    <t xml:space="preserve">art. 39 - Lei </t>
  </si>
  <si>
    <t>e Juros</t>
  </si>
  <si>
    <t xml:space="preserve"> 8.177/91 de</t>
  </si>
  <si>
    <t>devidos</t>
  </si>
  <si>
    <t>01/03/91 até</t>
  </si>
  <si>
    <t>em R$</t>
  </si>
  <si>
    <t>Anexo: 11</t>
  </si>
  <si>
    <t>RESUMO FINAL</t>
  </si>
  <si>
    <r>
      <t>Título:</t>
    </r>
    <r>
      <rPr>
        <b/>
        <sz val="10"/>
        <rFont val="Arial"/>
        <family val="0"/>
      </rPr>
      <t xml:space="preserve"> EQUIVALÊNCIA DOS FRETES EM 08/79, PARA FINS DA</t>
    </r>
  </si>
  <si>
    <t>Anexo: 04</t>
  </si>
  <si>
    <t>Anexo: 05</t>
  </si>
  <si>
    <r>
      <t>Título:</t>
    </r>
    <r>
      <rPr>
        <b/>
        <sz val="10"/>
        <rFont val="Arial"/>
        <family val="0"/>
      </rPr>
      <t xml:space="preserve"> HORAS EXTRAS, DEFERIDAS NO V. ACÓRDÃO</t>
    </r>
  </si>
  <si>
    <t>Hs. Extras</t>
  </si>
  <si>
    <t>18 mensais</t>
  </si>
  <si>
    <t>Adicional de</t>
  </si>
  <si>
    <t>c/adicional</t>
  </si>
  <si>
    <t>(C.2 % C.3)</t>
  </si>
  <si>
    <t>Salário</t>
  </si>
  <si>
    <t>por hora</t>
  </si>
  <si>
    <t>(C.4 x C.5)</t>
  </si>
  <si>
    <r>
      <t xml:space="preserve">TOTAL BRUTO APURADO VIGENTE EM </t>
    </r>
    <r>
      <rPr>
        <b/>
        <sz val="10"/>
        <rFont val="Arial"/>
        <family val="0"/>
      </rPr>
      <t>01/08/98______________</t>
    </r>
  </si>
  <si>
    <t xml:space="preserve">          FINS DE FGTS</t>
  </si>
  <si>
    <t xml:space="preserve">          (Valor usado para os meses faltantes entre 01/78 à 12/85)</t>
  </si>
  <si>
    <r>
      <t>Recte:</t>
    </r>
    <r>
      <rPr>
        <b/>
        <sz val="10"/>
        <rFont val="Arial"/>
        <family val="0"/>
      </rPr>
      <t xml:space="preserve"> </t>
    </r>
  </si>
  <si>
    <r>
      <t>Adm. :</t>
    </r>
    <r>
      <rPr>
        <b/>
        <sz val="10"/>
        <rFont val="Arial"/>
        <family val="0"/>
      </rPr>
      <t xml:space="preserve">                    </t>
    </r>
    <r>
      <rPr>
        <sz val="10"/>
        <rFont val="Arial"/>
        <family val="0"/>
      </rPr>
      <t xml:space="preserve">            Dem. :</t>
    </r>
    <r>
      <rPr>
        <b/>
        <sz val="10"/>
        <rFont val="Arial"/>
        <family val="0"/>
      </rPr>
      <t xml:space="preserve"> </t>
    </r>
  </si>
  <si>
    <t>************</t>
  </si>
  <si>
    <t>*************************</t>
  </si>
  <si>
    <t>(C.4 + C.6)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</si>
</sst>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.000000_);_(* \(#,##0.000000\);_(* &quot;-&quot;??_);_(@_)"/>
    <numFmt numFmtId="177" formatCode="_(* #,##0.0_);_(* \(#,##0.0\);_(* &quot;-&quot;??_);_(@_)"/>
    <numFmt numFmtId="178" formatCode="_(* #,##0_);_(* \(#,##0\);_(* &quot;-&quot;??_);_(@_)"/>
    <numFmt numFmtId="179" formatCode="0.0"/>
    <numFmt numFmtId="180" formatCode="0.000000"/>
    <numFmt numFmtId="181" formatCode="0.00000"/>
    <numFmt numFmtId="182" formatCode="0.0000"/>
    <numFmt numFmtId="183" formatCode="0.000"/>
    <numFmt numFmtId="184" formatCode="#,##0.000000"/>
    <numFmt numFmtId="185" formatCode="0.0%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43" fontId="0" fillId="0" borderId="0" xfId="18" applyAlignment="1">
      <alignment/>
    </xf>
    <xf numFmtId="4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176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2" xfId="18" applyBorder="1" applyAlignment="1">
      <alignment/>
    </xf>
    <xf numFmtId="4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76" fontId="0" fillId="0" borderId="2" xfId="18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/>
    </xf>
    <xf numFmtId="0" fontId="1" fillId="0" borderId="0" xfId="0" applyFont="1" applyAlignment="1">
      <alignment/>
    </xf>
    <xf numFmtId="17" fontId="0" fillId="0" borderId="2" xfId="0" applyNumberFormat="1" applyBorder="1" applyAlignment="1">
      <alignment horizontal="right"/>
    </xf>
    <xf numFmtId="0" fontId="0" fillId="0" borderId="0" xfId="0" applyFont="1" applyAlignment="1">
      <alignment/>
    </xf>
    <xf numFmtId="178" fontId="0" fillId="0" borderId="2" xfId="18" applyNumberFormat="1" applyBorder="1" applyAlignment="1">
      <alignment/>
    </xf>
    <xf numFmtId="49" fontId="1" fillId="0" borderId="4" xfId="0" applyNumberFormat="1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17" fontId="0" fillId="0" borderId="9" xfId="0" applyNumberFormat="1" applyBorder="1" applyAlignment="1">
      <alignment/>
    </xf>
    <xf numFmtId="43" fontId="0" fillId="0" borderId="0" xfId="18" applyBorder="1" applyAlignment="1">
      <alignment/>
    </xf>
    <xf numFmtId="17" fontId="0" fillId="0" borderId="0" xfId="0" applyNumberFormat="1" applyBorder="1" applyAlignment="1">
      <alignment horizontal="right"/>
    </xf>
    <xf numFmtId="178" fontId="0" fillId="0" borderId="0" xfId="18" applyNumberFormat="1" applyBorder="1" applyAlignment="1">
      <alignment/>
    </xf>
    <xf numFmtId="43" fontId="0" fillId="0" borderId="3" xfId="18" applyBorder="1" applyAlignment="1">
      <alignment/>
    </xf>
    <xf numFmtId="0" fontId="0" fillId="0" borderId="10" xfId="0" applyBorder="1" applyAlignment="1">
      <alignment/>
    </xf>
    <xf numFmtId="178" fontId="0" fillId="0" borderId="3" xfId="18" applyNumberFormat="1" applyBorder="1" applyAlignment="1">
      <alignment/>
    </xf>
    <xf numFmtId="177" fontId="0" fillId="0" borderId="2" xfId="18" applyNumberFormat="1" applyBorder="1" applyAlignment="1">
      <alignment/>
    </xf>
    <xf numFmtId="12" fontId="0" fillId="0" borderId="2" xfId="18" applyNumberFormat="1" applyBorder="1" applyAlignment="1">
      <alignment/>
    </xf>
    <xf numFmtId="43" fontId="0" fillId="0" borderId="11" xfId="18" applyBorder="1" applyAlignment="1">
      <alignment/>
    </xf>
    <xf numFmtId="43" fontId="0" fillId="0" borderId="10" xfId="0" applyNumberFormat="1" applyBorder="1" applyAlignment="1">
      <alignment/>
    </xf>
    <xf numFmtId="43" fontId="0" fillId="0" borderId="12" xfId="0" applyNumberFormat="1" applyBorder="1" applyAlignment="1">
      <alignment/>
    </xf>
    <xf numFmtId="43" fontId="4" fillId="0" borderId="0" xfId="18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17" fontId="0" fillId="0" borderId="17" xfId="0" applyNumberFormat="1" applyFill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4" xfId="0" applyFont="1" applyFill="1" applyBorder="1" applyAlignment="1" quotePrefix="1">
      <alignment horizontal="center"/>
    </xf>
    <xf numFmtId="14" fontId="6" fillId="0" borderId="34" xfId="0" applyNumberFormat="1" applyFont="1" applyFill="1" applyBorder="1" applyAlignment="1" quotePrefix="1">
      <alignment horizontal="center"/>
    </xf>
    <xf numFmtId="176" fontId="6" fillId="0" borderId="34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176" fontId="6" fillId="0" borderId="35" xfId="0" applyNumberFormat="1" applyFont="1" applyFill="1" applyBorder="1" applyAlignment="1">
      <alignment horizontal="center"/>
    </xf>
    <xf numFmtId="14" fontId="6" fillId="0" borderId="35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\CM08_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Plan4"/>
      <sheetName val="Plan5"/>
    </sheetNames>
    <sheetDataSet>
      <sheetData sheetId="4">
        <row r="91">
          <cell r="C91">
            <v>0.06041986021746214</v>
          </cell>
        </row>
        <row r="92">
          <cell r="C92">
            <v>0.059258719902776105</v>
          </cell>
        </row>
        <row r="93">
          <cell r="C93">
            <v>0.05803385299868339</v>
          </cell>
        </row>
        <row r="94">
          <cell r="C94">
            <v>0.056719298474756416</v>
          </cell>
        </row>
        <row r="95">
          <cell r="C95">
            <v>0.05529359902599585</v>
          </cell>
        </row>
        <row r="96">
          <cell r="C96">
            <v>0.05372441939829421</v>
          </cell>
        </row>
        <row r="97">
          <cell r="C97">
            <v>0.0521357727673863</v>
          </cell>
        </row>
        <row r="98">
          <cell r="C98">
            <v>0.050611160146321665</v>
          </cell>
        </row>
        <row r="99">
          <cell r="C99">
            <v>0.04910820685454343</v>
          </cell>
        </row>
        <row r="100">
          <cell r="C100">
            <v>0.0477806885923118</v>
          </cell>
        </row>
        <row r="101">
          <cell r="C101">
            <v>0.04656447006900853</v>
          </cell>
        </row>
        <row r="102">
          <cell r="C102">
            <v>0.04548467946545653</v>
          </cell>
        </row>
        <row r="103">
          <cell r="C103">
            <v>0.044349133674254484</v>
          </cell>
        </row>
        <row r="104">
          <cell r="C104">
            <v>0.04321197640055565</v>
          </cell>
        </row>
        <row r="105">
          <cell r="C105">
            <v>0.042257744246647515</v>
          </cell>
        </row>
        <row r="106">
          <cell r="C106">
            <v>0.04129759372819136</v>
          </cell>
        </row>
        <row r="107">
          <cell r="C107">
            <v>0.040291398611251035</v>
          </cell>
        </row>
        <row r="108">
          <cell r="C108">
            <v>0.038836591483966565</v>
          </cell>
        </row>
        <row r="109">
          <cell r="C109">
            <v>0.037406733398393816</v>
          </cell>
        </row>
        <row r="110">
          <cell r="C110">
            <v>0.03620235356890438</v>
          </cell>
        </row>
        <row r="111">
          <cell r="C111">
            <v>0.03524378759509272</v>
          </cell>
        </row>
        <row r="112">
          <cell r="C112">
            <v>0.034258049018119546</v>
          </cell>
        </row>
        <row r="113">
          <cell r="C113">
            <v>0.03293502361760635</v>
          </cell>
        </row>
        <row r="114">
          <cell r="C114">
            <v>0.03149048571193079</v>
          </cell>
        </row>
        <row r="115">
          <cell r="C115">
            <v>0.030130652487102054</v>
          </cell>
        </row>
        <row r="116">
          <cell r="C116">
            <v>0.028949712250639782</v>
          </cell>
        </row>
        <row r="117">
          <cell r="C117">
            <v>0.027782224396021488</v>
          </cell>
        </row>
        <row r="118">
          <cell r="C118">
            <v>0.02679086794253823</v>
          </cell>
        </row>
        <row r="119">
          <cell r="C119">
            <v>0.025835171460613208</v>
          </cell>
        </row>
        <row r="120">
          <cell r="C120">
            <v>0.02491362616383164</v>
          </cell>
        </row>
        <row r="121">
          <cell r="C121">
            <v>0.02409454920790542</v>
          </cell>
        </row>
        <row r="122">
          <cell r="C122">
            <v>0.023347283187405317</v>
          </cell>
        </row>
        <row r="123">
          <cell r="C123">
            <v>0.022623208854192393</v>
          </cell>
        </row>
        <row r="124">
          <cell r="C124">
            <v>0.021921577894897168</v>
          </cell>
        </row>
        <row r="125">
          <cell r="C125">
            <v>0.02128298590516246</v>
          </cell>
        </row>
        <row r="126">
          <cell r="C126">
            <v>0.02062316641193592</v>
          </cell>
        </row>
        <row r="127">
          <cell r="C127">
            <v>0.01998378113376199</v>
          </cell>
        </row>
        <row r="128">
          <cell r="C128">
            <v>0.019123274376749627</v>
          </cell>
        </row>
        <row r="129">
          <cell r="C129">
            <v>0.01821252482781115</v>
          </cell>
        </row>
        <row r="130">
          <cell r="C130">
            <v>0.017101023367072643</v>
          </cell>
        </row>
        <row r="131">
          <cell r="C131">
            <v>0.016087460560031897</v>
          </cell>
        </row>
        <row r="132">
          <cell r="C132">
            <v>0.015176875680772894</v>
          </cell>
        </row>
        <row r="133">
          <cell r="C133">
            <v>0.014317833374457195</v>
          </cell>
        </row>
        <row r="134">
          <cell r="C134">
            <v>0.013507410646392867</v>
          </cell>
        </row>
        <row r="135">
          <cell r="C135">
            <v>0.012742867827541662</v>
          </cell>
        </row>
        <row r="136">
          <cell r="C136">
            <v>0.012044295021303652</v>
          </cell>
        </row>
        <row r="137">
          <cell r="C137">
            <v>0.011394749132419653</v>
          </cell>
        </row>
        <row r="138">
          <cell r="C138">
            <v>0.010780234288441265</v>
          </cell>
        </row>
        <row r="139">
          <cell r="C139">
            <v>0.010218247818325577</v>
          </cell>
        </row>
        <row r="140">
          <cell r="C140">
            <v>0.009732349756196221</v>
          </cell>
        </row>
        <row r="141">
          <cell r="C141">
            <v>0.009268272180410427</v>
          </cell>
        </row>
        <row r="142">
          <cell r="C142">
            <v>0.008826806101522656</v>
          </cell>
        </row>
        <row r="143">
          <cell r="C143">
            <v>0.008366962877782491</v>
          </cell>
        </row>
        <row r="144">
          <cell r="C144">
            <v>0.007930096257374297</v>
          </cell>
        </row>
        <row r="145">
          <cell r="C145">
            <v>0.007517493753521429</v>
          </cell>
        </row>
        <row r="146">
          <cell r="C146">
            <v>0.007090878160863406</v>
          </cell>
        </row>
        <row r="147">
          <cell r="C147">
            <v>0.006628263908102316</v>
          </cell>
        </row>
        <row r="148">
          <cell r="C148">
            <v>0.006194342984230025</v>
          </cell>
        </row>
        <row r="149">
          <cell r="C149">
            <v>0.005788463716499055</v>
          </cell>
        </row>
        <row r="150">
          <cell r="C150">
            <v>0.0054355745486375385</v>
          </cell>
        </row>
        <row r="151">
          <cell r="C151">
            <v>0.0051038847489707165</v>
          </cell>
        </row>
        <row r="152">
          <cell r="C152">
            <v>0.004814670138002276</v>
          </cell>
        </row>
        <row r="153">
          <cell r="C153">
            <v>0.004512742998591219</v>
          </cell>
        </row>
        <row r="154">
          <cell r="C154">
            <v>0.00414044000794666</v>
          </cell>
        </row>
        <row r="155">
          <cell r="C155">
            <v>0.0037983549746072637</v>
          </cell>
        </row>
        <row r="156">
          <cell r="C156">
            <v>0.0035177184322149374</v>
          </cell>
        </row>
        <row r="157">
          <cell r="C157">
            <v>0.0032625626694337234</v>
          </cell>
        </row>
        <row r="158">
          <cell r="C158">
            <v>0.0029934391755793714</v>
          </cell>
        </row>
        <row r="159">
          <cell r="C159">
            <v>0.002759348151375719</v>
          </cell>
        </row>
        <row r="160">
          <cell r="C160">
            <v>0.002519249447328282</v>
          </cell>
        </row>
        <row r="161">
          <cell r="C161">
            <v>0.002296629800709655</v>
          </cell>
        </row>
        <row r="162">
          <cell r="C162">
            <v>0.0021181156060966514</v>
          </cell>
        </row>
        <row r="163">
          <cell r="C163">
            <v>0.001968508813655689</v>
          </cell>
        </row>
        <row r="164">
          <cell r="C164">
            <v>0.0017925263388926874</v>
          </cell>
        </row>
        <row r="165">
          <cell r="C165">
            <v>0.0015971396983369462</v>
          </cell>
        </row>
        <row r="166">
          <cell r="C166">
            <v>0.001452463608035087</v>
          </cell>
        </row>
        <row r="167">
          <cell r="C167">
            <v>0.001333135970287116</v>
          </cell>
        </row>
        <row r="168">
          <cell r="C168">
            <v>0.0012237338054979507</v>
          </cell>
        </row>
        <row r="169">
          <cell r="C169">
            <v>0.0011208846804725567</v>
          </cell>
        </row>
        <row r="170">
          <cell r="C170">
            <v>0.001016236157707994</v>
          </cell>
        </row>
        <row r="171">
          <cell r="C171">
            <v>0.0009193220849066292</v>
          </cell>
        </row>
        <row r="172">
          <cell r="C172">
            <v>0.0008319534517117568</v>
          </cell>
        </row>
        <row r="173">
          <cell r="C173">
            <v>0.0007383113819290866</v>
          </cell>
        </row>
        <row r="174">
          <cell r="C174">
            <v>0.000671765120731091</v>
          </cell>
        </row>
        <row r="175">
          <cell r="C175">
            <v>0.0006084091781326364</v>
          </cell>
        </row>
        <row r="176">
          <cell r="C176">
            <v>0.0005398690540188894</v>
          </cell>
        </row>
        <row r="177">
          <cell r="C177">
            <v>0.0004897257526105982</v>
          </cell>
        </row>
        <row r="178">
          <cell r="C178">
            <v>0.00043498130953151313</v>
          </cell>
        </row>
        <row r="179">
          <cell r="C179">
            <v>0.0003887093666421572</v>
          </cell>
        </row>
        <row r="180">
          <cell r="C180">
            <v>0.00035343394112875983</v>
          </cell>
        </row>
        <row r="181">
          <cell r="C181">
            <v>0.0003243162511705934</v>
          </cell>
        </row>
        <row r="182">
          <cell r="C182">
            <v>0.00030062068647932486</v>
          </cell>
        </row>
        <row r="183">
          <cell r="C183">
            <v>0.0002779883509768205</v>
          </cell>
        </row>
        <row r="184">
          <cell r="C184">
            <v>0.0002551332884188451</v>
          </cell>
        </row>
        <row r="185">
          <cell r="C185">
            <v>0.00023392059530343682</v>
          </cell>
        </row>
        <row r="186">
          <cell r="C186">
            <v>0.00021014709601607662</v>
          </cell>
        </row>
        <row r="187">
          <cell r="C187">
            <v>0.00018636507511147793</v>
          </cell>
        </row>
        <row r="188">
          <cell r="C188">
            <v>0.00015970675326970265</v>
          </cell>
        </row>
        <row r="189">
          <cell r="C189">
            <v>0.13963324907012098</v>
          </cell>
        </row>
        <row r="190">
          <cell r="C190">
            <v>0.13963324907012098</v>
          </cell>
        </row>
        <row r="191">
          <cell r="C191">
            <v>0.13963324907012098</v>
          </cell>
        </row>
        <row r="192">
          <cell r="C192">
            <v>0.13963324907012098</v>
          </cell>
        </row>
        <row r="193">
          <cell r="C193">
            <v>0.13963324907012098</v>
          </cell>
        </row>
        <row r="194">
          <cell r="C194">
            <v>0.13963324907012098</v>
          </cell>
        </row>
        <row r="195">
          <cell r="C195">
            <v>0.13963324907012098</v>
          </cell>
        </row>
        <row r="196">
          <cell r="C196">
            <v>0.13963324907012098</v>
          </cell>
        </row>
        <row r="197">
          <cell r="C197">
            <v>0.13963324907012098</v>
          </cell>
        </row>
        <row r="198">
          <cell r="C198">
            <v>0.13963324907012098</v>
          </cell>
        </row>
        <row r="199">
          <cell r="C199">
            <v>0.13963324907012098</v>
          </cell>
        </row>
        <row r="200">
          <cell r="C200">
            <v>0.13963324907012098</v>
          </cell>
        </row>
        <row r="201">
          <cell r="C201">
            <v>0.08180699762678749</v>
          </cell>
        </row>
        <row r="202">
          <cell r="C202">
            <v>0.07143768373525404</v>
          </cell>
        </row>
        <row r="203">
          <cell r="C203">
            <v>0.05905862286004376</v>
          </cell>
        </row>
        <row r="204">
          <cell r="C204">
            <v>0.0478442744432151</v>
          </cell>
        </row>
        <row r="205">
          <cell r="C205">
            <v>0.04053830110746842</v>
          </cell>
        </row>
        <row r="206">
          <cell r="C206">
            <v>0.03933828306767825</v>
          </cell>
        </row>
        <row r="207">
          <cell r="C207">
            <v>0.03698604408723658</v>
          </cell>
        </row>
        <row r="208">
          <cell r="C208">
            <v>0.03499755081681159</v>
          </cell>
        </row>
        <row r="209">
          <cell r="C209">
            <v>0.032054742153551495</v>
          </cell>
        </row>
        <row r="210">
          <cell r="C210">
            <v>0.028408319004772153</v>
          </cell>
        </row>
        <row r="211">
          <cell r="C211">
            <v>0.024888205046428375</v>
          </cell>
        </row>
        <row r="212">
          <cell r="C212">
            <v>0.021361536798863233</v>
          </cell>
        </row>
        <row r="213">
          <cell r="C213">
            <v>0.018108906190169118</v>
          </cell>
        </row>
        <row r="214">
          <cell r="C214">
            <v>0.015609787763750018</v>
          </cell>
        </row>
        <row r="215">
          <cell r="C215">
            <v>0.013086656161459641</v>
          </cell>
        </row>
        <row r="216">
          <cell r="C216">
            <v>0.01111123445331985</v>
          </cell>
        </row>
        <row r="217">
          <cell r="C217">
            <v>0.009295875984524934</v>
          </cell>
        </row>
        <row r="218">
          <cell r="C218">
            <v>0.0074939248733194705</v>
          </cell>
        </row>
        <row r="219">
          <cell r="C219">
            <v>0.006211062949904386</v>
          </cell>
        </row>
        <row r="220">
          <cell r="C220">
            <v>0.005008058678734517</v>
          </cell>
        </row>
        <row r="221">
          <cell r="C221">
            <v>0.003935709969113662</v>
          </cell>
        </row>
        <row r="222">
          <cell r="C222">
            <v>0.0031005053402747428</v>
          </cell>
        </row>
        <row r="223">
          <cell r="C223">
            <v>2.407856690487826</v>
          </cell>
        </row>
        <row r="224">
          <cell r="C224">
            <v>1.967846379094066</v>
          </cell>
        </row>
        <row r="225">
          <cell r="C225">
            <v>1.662734776868565</v>
          </cell>
        </row>
        <row r="226">
          <cell r="C226">
            <v>1.3878095946394697</v>
          </cell>
        </row>
        <row r="227">
          <cell r="C227">
            <v>1.2507299255777111</v>
          </cell>
        </row>
        <row r="228">
          <cell r="C228">
            <v>1.1376471291031922</v>
          </cell>
        </row>
        <row r="229">
          <cell r="C229">
            <v>0.9113569635913029</v>
          </cell>
        </row>
        <row r="230">
          <cell r="C230">
            <v>0.7077948054015041</v>
          </cell>
        </row>
        <row r="231">
          <cell r="C231">
            <v>0.5472357045124734</v>
          </cell>
        </row>
        <row r="232">
          <cell r="C232">
            <v>0.4025283652055784</v>
          </cell>
        </row>
        <row r="233">
          <cell r="C233">
            <v>0.2924920416357909</v>
          </cell>
        </row>
        <row r="234">
          <cell r="C234">
            <v>0.2068400085467817</v>
          </cell>
        </row>
        <row r="235">
          <cell r="C235">
            <v>0.1347051439781683</v>
          </cell>
        </row>
        <row r="236">
          <cell r="C236">
            <v>0.08628944253064603</v>
          </cell>
        </row>
        <row r="237">
          <cell r="C237">
            <v>0.0499410791342989</v>
          </cell>
        </row>
        <row r="238">
          <cell r="C238">
            <v>0.027095293122402272</v>
          </cell>
        </row>
        <row r="239">
          <cell r="C239">
            <v>0.027095293122402272</v>
          </cell>
        </row>
        <row r="240">
          <cell r="C240">
            <v>0.025712130239563147</v>
          </cell>
        </row>
        <row r="241">
          <cell r="C241">
            <v>0.023456912617174627</v>
          </cell>
        </row>
        <row r="242">
          <cell r="C242">
            <v>0.021172763452982662</v>
          </cell>
        </row>
        <row r="243">
          <cell r="C243">
            <v>0.01914663944838159</v>
          </cell>
        </row>
        <row r="244">
          <cell r="C244">
            <v>0.016967370192192553</v>
          </cell>
        </row>
        <row r="245">
          <cell r="C245">
            <v>0.014920644347575888</v>
          </cell>
        </row>
        <row r="246">
          <cell r="C246">
            <v>0.012791781128053608</v>
          </cell>
        </row>
        <row r="247">
          <cell r="C247">
            <v>0.0107145990686182</v>
          </cell>
        </row>
        <row r="248">
          <cell r="C248">
            <v>0.008912572634248108</v>
          </cell>
        </row>
        <row r="249">
          <cell r="C249">
            <v>0.008330049887705585</v>
          </cell>
        </row>
        <row r="250">
          <cell r="C250">
            <v>0.00767764720946891</v>
          </cell>
        </row>
        <row r="251">
          <cell r="C251">
            <v>0.007048351816124885</v>
          </cell>
        </row>
        <row r="252">
          <cell r="C252">
            <v>0.006467148048289385</v>
          </cell>
        </row>
        <row r="253">
          <cell r="C253">
            <v>0.005911369147500207</v>
          </cell>
        </row>
        <row r="254">
          <cell r="C254">
            <v>0.005370754123481029</v>
          </cell>
        </row>
        <row r="255">
          <cell r="C255">
            <v>0.004798023457914652</v>
          </cell>
        </row>
        <row r="256">
          <cell r="C256">
            <v>0.004109472563073714</v>
          </cell>
        </row>
        <row r="257">
          <cell r="C257">
            <v>0.0034299490494525027</v>
          </cell>
        </row>
        <row r="258">
          <cell r="C258">
            <v>0.0026279674644116985</v>
          </cell>
        </row>
        <row r="259">
          <cell r="C259">
            <v>0.002047478542464018</v>
          </cell>
        </row>
        <row r="260">
          <cell r="C260">
            <v>0.0016312442963673508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2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7.140625" style="0" customWidth="1"/>
    <col min="3" max="3" width="13.140625" style="0" customWidth="1"/>
    <col min="4" max="4" width="14.421875" style="0" customWidth="1"/>
    <col min="5" max="16384" width="11.421875" style="0" customWidth="1"/>
  </cols>
  <sheetData>
    <row r="6" ht="12.75">
      <c r="A6" t="s">
        <v>208</v>
      </c>
    </row>
    <row r="7" ht="12.75">
      <c r="A7" s="23" t="s">
        <v>8</v>
      </c>
    </row>
    <row r="10" ht="12.75">
      <c r="A10" t="s">
        <v>223</v>
      </c>
    </row>
    <row r="11" ht="12.75">
      <c r="A11" t="s">
        <v>224</v>
      </c>
    </row>
    <row r="12" ht="13.5" thickBot="1"/>
    <row r="13" spans="1:4" ht="14.25" thickBot="1" thickTop="1">
      <c r="A13" s="12" t="s">
        <v>9</v>
      </c>
      <c r="B13" s="12" t="s">
        <v>10</v>
      </c>
      <c r="C13" s="12" t="s">
        <v>11</v>
      </c>
      <c r="D13" s="12" t="s">
        <v>12</v>
      </c>
    </row>
    <row r="14" ht="14.25" thickBot="1" thickTop="1"/>
    <row r="15" spans="1:4" s="49" customFormat="1" ht="13.5" thickTop="1">
      <c r="A15" s="46" t="s">
        <v>13</v>
      </c>
      <c r="B15" s="47" t="s">
        <v>14</v>
      </c>
      <c r="C15" s="47" t="s">
        <v>15</v>
      </c>
      <c r="D15" s="48" t="s">
        <v>16</v>
      </c>
    </row>
    <row r="16" spans="1:4" s="49" customFormat="1" ht="12.75">
      <c r="A16" s="50"/>
      <c r="B16" s="51" t="s">
        <v>17</v>
      </c>
      <c r="C16" s="51" t="s">
        <v>18</v>
      </c>
      <c r="D16" s="52" t="s">
        <v>19</v>
      </c>
    </row>
    <row r="17" spans="1:4" s="49" customFormat="1" ht="12.75">
      <c r="A17" s="50"/>
      <c r="B17" s="51"/>
      <c r="C17" s="51"/>
      <c r="D17" s="52"/>
    </row>
    <row r="18" spans="1:4" s="49" customFormat="1" ht="12.75">
      <c r="A18" s="50"/>
      <c r="B18" s="51"/>
      <c r="C18" s="51"/>
      <c r="D18" s="52"/>
    </row>
    <row r="19" spans="1:4" s="49" customFormat="1" ht="12.75" customHeight="1" thickBot="1">
      <c r="A19" s="53"/>
      <c r="B19" s="54"/>
      <c r="C19" s="54"/>
      <c r="D19" s="55" t="s">
        <v>20</v>
      </c>
    </row>
    <row r="20" ht="13.5" thickTop="1"/>
    <row r="21" spans="1:4" ht="12.75">
      <c r="A21" s="24">
        <v>29068</v>
      </c>
      <c r="B21" s="17">
        <v>36000</v>
      </c>
      <c r="C21" s="17">
        <v>400.71</v>
      </c>
      <c r="D21" s="17">
        <f>B21/C21</f>
        <v>89.84</v>
      </c>
    </row>
    <row r="22" spans="2:4" ht="12.75">
      <c r="B22" s="9"/>
      <c r="C22" s="9"/>
      <c r="D22" s="9"/>
    </row>
    <row r="23" spans="2:4" ht="12.75">
      <c r="B23" s="9"/>
      <c r="C23" s="9"/>
      <c r="D23" s="9">
        <f>SUM(D21:D22)</f>
        <v>89.84</v>
      </c>
    </row>
    <row r="24" spans="2:4" ht="12.75">
      <c r="B24" s="9"/>
      <c r="C24" s="9"/>
      <c r="D24" s="9"/>
    </row>
    <row r="25" spans="2:4" ht="12.75">
      <c r="B25" s="9"/>
      <c r="C25" s="9"/>
      <c r="D25" s="9"/>
    </row>
  </sheetData>
  <printOptions/>
  <pageMargins left="3.49" right="0.78" top="1" bottom="0.82" header="0.98" footer="0.492125985"/>
  <pageSetup horizontalDpi="120" verticalDpi="120" orientation="portrait" r:id="rId1"/>
  <headerFooter alignWithMargins="0">
    <oddHeader>&amp;C &amp;RAnexo: 02
Folha : 0&amp;P</oddHeader>
    <oddFooter xml:space="preserve">&amp;C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5:N5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3.8515625" style="0" customWidth="1"/>
    <col min="3" max="3" width="10.28125" style="0" customWidth="1"/>
    <col min="4" max="4" width="11.28125" style="0" customWidth="1"/>
    <col min="8" max="8" width="9.00390625" style="0" customWidth="1"/>
    <col min="11" max="11" width="9.00390625" style="0" customWidth="1"/>
    <col min="15" max="15" width="12.8515625" style="0" customWidth="1"/>
    <col min="16" max="16" width="13.8515625" style="0" customWidth="1"/>
    <col min="17" max="17" width="13.28125" style="0" customWidth="1"/>
    <col min="18" max="16384" width="11.421875" style="0" customWidth="1"/>
  </cols>
  <sheetData>
    <row r="5" ht="12.75">
      <c r="A5" t="s">
        <v>117</v>
      </c>
    </row>
    <row r="6" ht="12.75">
      <c r="A6" t="s">
        <v>84</v>
      </c>
    </row>
    <row r="7" ht="12.75">
      <c r="A7" s="23"/>
    </row>
    <row r="10" ht="12.75">
      <c r="A10" t="s">
        <v>223</v>
      </c>
    </row>
    <row r="11" ht="12.75">
      <c r="A11" t="s">
        <v>224</v>
      </c>
    </row>
    <row r="12" ht="13.5" thickBot="1"/>
    <row r="13" spans="1:14" ht="14.25" thickBot="1" thickTop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47</v>
      </c>
      <c r="F13" s="12" t="s">
        <v>48</v>
      </c>
      <c r="G13" s="12" t="s">
        <v>85</v>
      </c>
      <c r="H13" s="12" t="s">
        <v>86</v>
      </c>
      <c r="I13" s="12" t="s">
        <v>87</v>
      </c>
      <c r="J13" s="12" t="s">
        <v>88</v>
      </c>
      <c r="K13" s="12" t="s">
        <v>89</v>
      </c>
      <c r="L13" s="12" t="s">
        <v>90</v>
      </c>
      <c r="M13" s="12" t="s">
        <v>91</v>
      </c>
      <c r="N13" s="12" t="s">
        <v>92</v>
      </c>
    </row>
    <row r="14" ht="14.25" thickBot="1" thickTop="1"/>
    <row r="15" spans="1:14" s="49" customFormat="1" ht="13.5" thickTop="1">
      <c r="A15" s="46" t="s">
        <v>13</v>
      </c>
      <c r="B15" s="47" t="s">
        <v>73</v>
      </c>
      <c r="C15" s="47" t="s">
        <v>73</v>
      </c>
      <c r="D15" s="47" t="s">
        <v>16</v>
      </c>
      <c r="E15" s="47" t="s">
        <v>93</v>
      </c>
      <c r="F15" s="47" t="s">
        <v>93</v>
      </c>
      <c r="G15" s="47" t="s">
        <v>93</v>
      </c>
      <c r="H15" s="47" t="s">
        <v>93</v>
      </c>
      <c r="I15" s="47" t="s">
        <v>93</v>
      </c>
      <c r="J15" s="47" t="s">
        <v>93</v>
      </c>
      <c r="K15" s="47" t="s">
        <v>93</v>
      </c>
      <c r="L15" s="47" t="s">
        <v>93</v>
      </c>
      <c r="M15" s="47" t="s">
        <v>93</v>
      </c>
      <c r="N15" s="48" t="s">
        <v>93</v>
      </c>
    </row>
    <row r="16" spans="1:14" s="49" customFormat="1" ht="12.75">
      <c r="A16" s="50"/>
      <c r="B16" s="51" t="s">
        <v>52</v>
      </c>
      <c r="C16" s="51" t="s">
        <v>94</v>
      </c>
      <c r="D16" s="51" t="s">
        <v>95</v>
      </c>
      <c r="E16" s="51" t="s">
        <v>107</v>
      </c>
      <c r="F16" s="51" t="s">
        <v>107</v>
      </c>
      <c r="G16" s="51" t="s">
        <v>107</v>
      </c>
      <c r="H16" s="51" t="s">
        <v>107</v>
      </c>
      <c r="I16" s="51" t="s">
        <v>107</v>
      </c>
      <c r="J16" s="51" t="s">
        <v>107</v>
      </c>
      <c r="K16" s="51" t="s">
        <v>107</v>
      </c>
      <c r="L16" s="51" t="s">
        <v>107</v>
      </c>
      <c r="M16" s="51" t="s">
        <v>107</v>
      </c>
      <c r="N16" s="52" t="s">
        <v>107</v>
      </c>
    </row>
    <row r="17" spans="1:14" s="49" customFormat="1" ht="12.75">
      <c r="A17" s="50"/>
      <c r="B17" s="51" t="s">
        <v>79</v>
      </c>
      <c r="C17" s="51" t="s">
        <v>98</v>
      </c>
      <c r="D17" s="51"/>
      <c r="E17" s="51" t="s">
        <v>118</v>
      </c>
      <c r="F17" s="51" t="s">
        <v>119</v>
      </c>
      <c r="G17" s="51" t="s">
        <v>120</v>
      </c>
      <c r="H17" s="51" t="s">
        <v>121</v>
      </c>
      <c r="I17" s="51" t="s">
        <v>122</v>
      </c>
      <c r="J17" s="51" t="s">
        <v>123</v>
      </c>
      <c r="K17" s="51" t="s">
        <v>124</v>
      </c>
      <c r="L17" s="51" t="s">
        <v>125</v>
      </c>
      <c r="M17" s="51" t="s">
        <v>126</v>
      </c>
      <c r="N17" s="52" t="s">
        <v>127</v>
      </c>
    </row>
    <row r="18" spans="1:14" s="49" customFormat="1" ht="12.75">
      <c r="A18" s="50"/>
      <c r="B18" s="51"/>
      <c r="C18" s="59" t="s">
        <v>100</v>
      </c>
      <c r="D18" s="59"/>
      <c r="E18" s="61">
        <v>33635</v>
      </c>
      <c r="F18" s="61">
        <v>33635</v>
      </c>
      <c r="G18" s="61">
        <v>33635</v>
      </c>
      <c r="H18" s="61">
        <v>33635</v>
      </c>
      <c r="I18" s="61">
        <v>33635</v>
      </c>
      <c r="J18" s="61">
        <v>33635</v>
      </c>
      <c r="K18" s="61">
        <v>33635</v>
      </c>
      <c r="L18" s="61">
        <v>33635</v>
      </c>
      <c r="M18" s="61">
        <v>33635</v>
      </c>
      <c r="N18" s="62">
        <v>33635</v>
      </c>
    </row>
    <row r="19" spans="1:14" s="49" customFormat="1" ht="12.75">
      <c r="A19" s="50"/>
      <c r="B19" s="51"/>
      <c r="C19" s="51"/>
      <c r="D19" s="51"/>
      <c r="E19" s="51" t="s">
        <v>101</v>
      </c>
      <c r="F19" s="51" t="s">
        <v>101</v>
      </c>
      <c r="G19" s="51" t="s">
        <v>101</v>
      </c>
      <c r="H19" s="51" t="s">
        <v>101</v>
      </c>
      <c r="I19" s="51" t="s">
        <v>115</v>
      </c>
      <c r="J19" s="51" t="s">
        <v>101</v>
      </c>
      <c r="K19" s="51" t="s">
        <v>101</v>
      </c>
      <c r="L19" s="51" t="s">
        <v>101</v>
      </c>
      <c r="M19" s="51" t="s">
        <v>101</v>
      </c>
      <c r="N19" s="52" t="s">
        <v>115</v>
      </c>
    </row>
    <row r="20" spans="1:14" s="49" customFormat="1" ht="12.75">
      <c r="A20" s="50"/>
      <c r="B20" s="51" t="s">
        <v>102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</row>
    <row r="21" spans="1:14" s="49" customFormat="1" ht="12.75" customHeight="1" thickBot="1">
      <c r="A21" s="53"/>
      <c r="B21" s="54" t="s">
        <v>103</v>
      </c>
      <c r="C21" s="54"/>
      <c r="D21" s="54" t="s">
        <v>20</v>
      </c>
      <c r="E21" s="54" t="s">
        <v>104</v>
      </c>
      <c r="F21" s="54" t="s">
        <v>104</v>
      </c>
      <c r="G21" s="54" t="s">
        <v>104</v>
      </c>
      <c r="H21" s="54" t="s">
        <v>104</v>
      </c>
      <c r="I21" s="54" t="s">
        <v>116</v>
      </c>
      <c r="J21" s="54" t="s">
        <v>104</v>
      </c>
      <c r="K21" s="54" t="s">
        <v>104</v>
      </c>
      <c r="L21" s="54" t="s">
        <v>104</v>
      </c>
      <c r="M21" s="54" t="s">
        <v>104</v>
      </c>
      <c r="N21" s="55" t="s">
        <v>128</v>
      </c>
    </row>
    <row r="22" ht="13.5" thickTop="1"/>
    <row r="23" spans="1:14" ht="12.75">
      <c r="A23" s="24">
        <v>32721</v>
      </c>
      <c r="B23" s="17">
        <f>'07'!B22+'07'!D22</f>
        <v>1217.79</v>
      </c>
      <c r="C23" s="17">
        <v>12.83</v>
      </c>
      <c r="D23" s="17">
        <f aca="true" t="shared" si="0" ref="D23:D34">B23/C23</f>
        <v>94.92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</row>
    <row r="24" spans="1:14" ht="12.75">
      <c r="A24" s="24">
        <v>32752</v>
      </c>
      <c r="B24" s="17">
        <f>'07'!B23+'07'!D23</f>
        <v>6060.25</v>
      </c>
      <c r="C24" s="17">
        <v>16.66</v>
      </c>
      <c r="D24" s="17">
        <f t="shared" si="0"/>
        <v>363.76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</row>
    <row r="25" spans="1:14" ht="12.75">
      <c r="A25" s="24">
        <v>32782</v>
      </c>
      <c r="B25" s="17">
        <f>'07'!B24+'07'!D24</f>
        <v>10955</v>
      </c>
      <c r="C25" s="17">
        <v>22.83</v>
      </c>
      <c r="D25" s="17">
        <f t="shared" si="0"/>
        <v>479.85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</row>
    <row r="26" spans="1:14" ht="12.75">
      <c r="A26" s="24">
        <v>32813</v>
      </c>
      <c r="B26" s="17">
        <f>'07'!B25+'07'!D25</f>
        <v>12402.83</v>
      </c>
      <c r="C26" s="17">
        <v>31.1</v>
      </c>
      <c r="D26" s="17">
        <f t="shared" si="0"/>
        <v>398.8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</row>
    <row r="27" spans="1:14" ht="12.75">
      <c r="A27" s="24">
        <v>32843</v>
      </c>
      <c r="B27" s="17">
        <f>'07'!B26+'07'!D26</f>
        <v>13729.33</v>
      </c>
      <c r="C27" s="17">
        <v>44.05</v>
      </c>
      <c r="D27" s="17">
        <f t="shared" si="0"/>
        <v>311.68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</row>
    <row r="28" spans="1:14" ht="12.75">
      <c r="A28" s="24" t="s">
        <v>68</v>
      </c>
      <c r="B28" s="17">
        <f>'07'!B27+'07'!D27</f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ht="12.75">
      <c r="A29" s="24">
        <v>32874</v>
      </c>
      <c r="B29" s="17">
        <f>'07'!B28+'07'!D28</f>
        <v>11805.5</v>
      </c>
      <c r="C29" s="17">
        <v>67.56</v>
      </c>
      <c r="D29" s="17">
        <f t="shared" si="0"/>
        <v>174.74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</row>
    <row r="30" spans="1:14" ht="12.75">
      <c r="A30" s="24">
        <v>32905</v>
      </c>
      <c r="B30" s="17">
        <f>'07'!B29+'07'!D29</f>
        <v>20331.62</v>
      </c>
      <c r="C30" s="17">
        <v>105.51</v>
      </c>
      <c r="D30" s="17">
        <f t="shared" si="0"/>
        <v>192.7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</row>
    <row r="31" spans="1:14" ht="12.75">
      <c r="A31" s="24">
        <v>32933</v>
      </c>
      <c r="B31" s="17">
        <f>'07'!B30+'07'!D30</f>
        <v>15162.58</v>
      </c>
      <c r="C31" s="17">
        <v>182.26</v>
      </c>
      <c r="D31" s="17">
        <f t="shared" si="0"/>
        <v>83.19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</row>
    <row r="32" spans="1:14" ht="12.75">
      <c r="A32" s="24">
        <v>32964</v>
      </c>
      <c r="B32" s="17">
        <f>'07'!B31+'07'!D31</f>
        <v>17476.67</v>
      </c>
      <c r="C32" s="17">
        <v>257.47</v>
      </c>
      <c r="D32" s="17">
        <f t="shared" si="0"/>
        <v>67.88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</row>
    <row r="33" spans="1:14" ht="12.75">
      <c r="A33" s="24">
        <v>32994</v>
      </c>
      <c r="B33" s="17">
        <f>'07'!B32+'07'!D32</f>
        <v>91182</v>
      </c>
      <c r="C33" s="17">
        <v>257.47</v>
      </c>
      <c r="D33" s="17">
        <f t="shared" si="0"/>
        <v>354.15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</row>
    <row r="34" spans="1:14" ht="12.75">
      <c r="A34" s="24">
        <v>33025</v>
      </c>
      <c r="B34" s="17">
        <f>'07'!B33+'07'!D33</f>
        <v>106848</v>
      </c>
      <c r="C34" s="17">
        <v>271.29</v>
      </c>
      <c r="D34" s="17">
        <f t="shared" si="0"/>
        <v>393.85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</row>
    <row r="35" spans="1:14" ht="12.75">
      <c r="A35" s="24">
        <v>33055</v>
      </c>
      <c r="B35" s="17">
        <f>'07'!B34+'07'!D34</f>
        <v>93741.67</v>
      </c>
      <c r="C35" s="17">
        <v>297.39</v>
      </c>
      <c r="D35" s="17">
        <f aca="true" t="shared" si="1" ref="D35:D50">B35/C35</f>
        <v>315.21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</row>
    <row r="36" spans="1:14" ht="12.75">
      <c r="A36" s="24">
        <v>33086</v>
      </c>
      <c r="B36" s="17">
        <f>'07'!B35+'07'!D35</f>
        <v>150502.33</v>
      </c>
      <c r="C36" s="17">
        <v>329.48</v>
      </c>
      <c r="D36" s="17">
        <f t="shared" si="1"/>
        <v>456.79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</row>
    <row r="37" spans="1:14" ht="12.75">
      <c r="A37" s="24">
        <v>33117</v>
      </c>
      <c r="B37" s="17">
        <f>'07'!B36+'07'!D36</f>
        <v>192780</v>
      </c>
      <c r="C37" s="17">
        <v>364.34</v>
      </c>
      <c r="D37" s="17">
        <f t="shared" si="1"/>
        <v>529.12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</row>
    <row r="38" spans="1:14" ht="12.75">
      <c r="A38" s="24">
        <v>33147</v>
      </c>
      <c r="B38" s="17">
        <f>'07'!B37+'07'!D37</f>
        <v>212495.5</v>
      </c>
      <c r="C38" s="17">
        <v>411.17</v>
      </c>
      <c r="D38" s="17">
        <f t="shared" si="1"/>
        <v>516.81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</row>
    <row r="39" spans="1:14" ht="12.75">
      <c r="A39" s="24">
        <v>33178</v>
      </c>
      <c r="B39" s="17">
        <f>'07'!B38+'07'!D38</f>
        <v>212070.83</v>
      </c>
      <c r="C39" s="17">
        <v>467.56</v>
      </c>
      <c r="D39" s="17">
        <f t="shared" si="1"/>
        <v>453.57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</row>
    <row r="40" spans="1:14" ht="12.75">
      <c r="A40" s="24">
        <v>33208</v>
      </c>
      <c r="B40" s="17">
        <f>'07'!B39+'07'!D39</f>
        <v>189332.5</v>
      </c>
      <c r="C40" s="17">
        <v>545.43</v>
      </c>
      <c r="D40" s="17">
        <f t="shared" si="1"/>
        <v>347.13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</row>
    <row r="41" spans="1:14" ht="12.75">
      <c r="A41" s="24" t="s">
        <v>69</v>
      </c>
      <c r="B41" s="17">
        <f>'07'!B40+'07'!D40</f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</row>
    <row r="42" spans="1:14" ht="12.75">
      <c r="A42" s="24">
        <v>33239</v>
      </c>
      <c r="B42" s="17">
        <f>'07'!B41+'07'!D41</f>
        <v>150284.17</v>
      </c>
      <c r="C42" s="17">
        <v>651.12</v>
      </c>
      <c r="D42" s="17">
        <f t="shared" si="1"/>
        <v>230.81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</row>
    <row r="43" spans="1:14" ht="12.75">
      <c r="A43" s="24">
        <v>33270</v>
      </c>
      <c r="B43" s="17">
        <f>'07'!B42+'07'!D42</f>
        <v>321618.5</v>
      </c>
      <c r="C43" s="17">
        <v>782.97</v>
      </c>
      <c r="D43" s="17">
        <f t="shared" si="1"/>
        <v>410.77</v>
      </c>
      <c r="E43" s="17">
        <f>D43/12</f>
        <v>34.23</v>
      </c>
      <c r="F43" s="17">
        <f>D43/12</f>
        <v>34.23</v>
      </c>
      <c r="G43" s="17">
        <f>D43/12</f>
        <v>34.23</v>
      </c>
      <c r="H43" s="17">
        <f>D43/12</f>
        <v>34.23</v>
      </c>
      <c r="I43" s="17">
        <f>D43/12</f>
        <v>34.23</v>
      </c>
      <c r="J43" s="17">
        <f>D43/12</f>
        <v>34.23</v>
      </c>
      <c r="K43" s="17">
        <f>D43/12</f>
        <v>34.23</v>
      </c>
      <c r="L43" s="17">
        <f>D43/12</f>
        <v>34.23</v>
      </c>
      <c r="M43" s="17">
        <f>D43/12</f>
        <v>34.23</v>
      </c>
      <c r="N43" s="17">
        <v>0</v>
      </c>
    </row>
    <row r="44" spans="1:14" ht="12.75">
      <c r="A44" s="24">
        <v>33298</v>
      </c>
      <c r="B44" s="17">
        <f>'07'!B43+'07'!D43</f>
        <v>239572.67</v>
      </c>
      <c r="C44" s="17">
        <v>837.58</v>
      </c>
      <c r="D44" s="17">
        <f t="shared" si="1"/>
        <v>286.03</v>
      </c>
      <c r="E44" s="17">
        <f aca="true" t="shared" si="2" ref="E44:E55">D44/12</f>
        <v>23.84</v>
      </c>
      <c r="F44" s="17">
        <f aca="true" t="shared" si="3" ref="F44:F55">D44/12</f>
        <v>23.84</v>
      </c>
      <c r="G44" s="17">
        <f aca="true" t="shared" si="4" ref="G44:G55">D44/12</f>
        <v>23.84</v>
      </c>
      <c r="H44" s="17">
        <f aca="true" t="shared" si="5" ref="H44:H55">D44/12</f>
        <v>23.84</v>
      </c>
      <c r="I44" s="17">
        <f aca="true" t="shared" si="6" ref="I44:I55">D44/12</f>
        <v>23.84</v>
      </c>
      <c r="J44" s="17">
        <f aca="true" t="shared" si="7" ref="J44:J55">D44/12</f>
        <v>23.84</v>
      </c>
      <c r="K44" s="17">
        <f aca="true" t="shared" si="8" ref="K44:K55">D44/12</f>
        <v>23.84</v>
      </c>
      <c r="L44" s="17">
        <f aca="true" t="shared" si="9" ref="L44:L55">D44/12</f>
        <v>23.84</v>
      </c>
      <c r="M44" s="17">
        <f aca="true" t="shared" si="10" ref="M44:M55">D44/12</f>
        <v>23.84</v>
      </c>
      <c r="N44" s="17">
        <v>0</v>
      </c>
    </row>
    <row r="45" spans="1:14" ht="12.75">
      <c r="A45" s="24">
        <v>33329</v>
      </c>
      <c r="B45" s="17">
        <f>'07'!B44+'07'!D44</f>
        <v>556445.17</v>
      </c>
      <c r="C45" s="17">
        <v>908.84</v>
      </c>
      <c r="D45" s="17">
        <f t="shared" si="1"/>
        <v>612.26</v>
      </c>
      <c r="E45" s="17">
        <f t="shared" si="2"/>
        <v>51.02</v>
      </c>
      <c r="F45" s="17">
        <f t="shared" si="3"/>
        <v>51.02</v>
      </c>
      <c r="G45" s="17">
        <f t="shared" si="4"/>
        <v>51.02</v>
      </c>
      <c r="H45" s="17">
        <f t="shared" si="5"/>
        <v>51.02</v>
      </c>
      <c r="I45" s="17">
        <f t="shared" si="6"/>
        <v>51.02</v>
      </c>
      <c r="J45" s="17">
        <f t="shared" si="7"/>
        <v>51.02</v>
      </c>
      <c r="K45" s="17">
        <f t="shared" si="8"/>
        <v>51.02</v>
      </c>
      <c r="L45" s="17">
        <f t="shared" si="9"/>
        <v>51.02</v>
      </c>
      <c r="M45" s="17">
        <f t="shared" si="10"/>
        <v>51.02</v>
      </c>
      <c r="N45" s="17">
        <v>0</v>
      </c>
    </row>
    <row r="46" spans="1:14" ht="12.75">
      <c r="A46" s="24">
        <v>33359</v>
      </c>
      <c r="B46" s="17">
        <f>'07'!B45+'07'!D45</f>
        <v>612628.33</v>
      </c>
      <c r="C46" s="17">
        <v>989.98</v>
      </c>
      <c r="D46" s="17">
        <f t="shared" si="1"/>
        <v>618.83</v>
      </c>
      <c r="E46" s="17">
        <f t="shared" si="2"/>
        <v>51.57</v>
      </c>
      <c r="F46" s="17">
        <f t="shared" si="3"/>
        <v>51.57</v>
      </c>
      <c r="G46" s="17">
        <f t="shared" si="4"/>
        <v>51.57</v>
      </c>
      <c r="H46" s="17">
        <f t="shared" si="5"/>
        <v>51.57</v>
      </c>
      <c r="I46" s="17">
        <f t="shared" si="6"/>
        <v>51.57</v>
      </c>
      <c r="J46" s="17">
        <f t="shared" si="7"/>
        <v>51.57</v>
      </c>
      <c r="K46" s="17">
        <f t="shared" si="8"/>
        <v>51.57</v>
      </c>
      <c r="L46" s="17">
        <f t="shared" si="9"/>
        <v>51.57</v>
      </c>
      <c r="M46" s="17">
        <f t="shared" si="10"/>
        <v>51.57</v>
      </c>
      <c r="N46" s="17">
        <v>0</v>
      </c>
    </row>
    <row r="47" spans="1:14" ht="12.75">
      <c r="A47" s="24">
        <v>33390</v>
      </c>
      <c r="B47" s="17">
        <f>'07'!B46+'07'!D46</f>
        <v>667214.33</v>
      </c>
      <c r="C47" s="17">
        <v>1079.13</v>
      </c>
      <c r="D47" s="17">
        <f t="shared" si="1"/>
        <v>618.29</v>
      </c>
      <c r="E47" s="17">
        <f t="shared" si="2"/>
        <v>51.52</v>
      </c>
      <c r="F47" s="17">
        <f t="shared" si="3"/>
        <v>51.52</v>
      </c>
      <c r="G47" s="17">
        <f t="shared" si="4"/>
        <v>51.52</v>
      </c>
      <c r="H47" s="17">
        <f t="shared" si="5"/>
        <v>51.52</v>
      </c>
      <c r="I47" s="17">
        <f t="shared" si="6"/>
        <v>51.52</v>
      </c>
      <c r="J47" s="17">
        <f t="shared" si="7"/>
        <v>51.52</v>
      </c>
      <c r="K47" s="17">
        <f t="shared" si="8"/>
        <v>51.52</v>
      </c>
      <c r="L47" s="17">
        <f t="shared" si="9"/>
        <v>51.52</v>
      </c>
      <c r="M47" s="17">
        <f t="shared" si="10"/>
        <v>51.52</v>
      </c>
      <c r="N47" s="17">
        <v>0</v>
      </c>
    </row>
    <row r="48" spans="1:14" ht="12.75">
      <c r="A48" s="24">
        <v>33420</v>
      </c>
      <c r="B48" s="17">
        <f>'07'!B47+'07'!D47</f>
        <v>449569.17</v>
      </c>
      <c r="C48" s="17">
        <v>1180.32</v>
      </c>
      <c r="D48" s="17">
        <f t="shared" si="1"/>
        <v>380.89</v>
      </c>
      <c r="E48" s="17">
        <f t="shared" si="2"/>
        <v>31.74</v>
      </c>
      <c r="F48" s="17">
        <f t="shared" si="3"/>
        <v>31.74</v>
      </c>
      <c r="G48" s="17">
        <f t="shared" si="4"/>
        <v>31.74</v>
      </c>
      <c r="H48" s="17">
        <f t="shared" si="5"/>
        <v>31.74</v>
      </c>
      <c r="I48" s="17">
        <f t="shared" si="6"/>
        <v>31.74</v>
      </c>
      <c r="J48" s="17">
        <f t="shared" si="7"/>
        <v>31.74</v>
      </c>
      <c r="K48" s="17">
        <f t="shared" si="8"/>
        <v>31.74</v>
      </c>
      <c r="L48" s="17">
        <f t="shared" si="9"/>
        <v>31.74</v>
      </c>
      <c r="M48" s="17">
        <f t="shared" si="10"/>
        <v>31.74</v>
      </c>
      <c r="N48" s="17">
        <v>0</v>
      </c>
    </row>
    <row r="49" spans="1:14" ht="12.75">
      <c r="A49" s="24">
        <v>33451</v>
      </c>
      <c r="B49" s="17">
        <f>'07'!B48+'07'!D48</f>
        <v>389509.17</v>
      </c>
      <c r="C49" s="17">
        <v>1298.91</v>
      </c>
      <c r="D49" s="17">
        <f t="shared" si="1"/>
        <v>299.87</v>
      </c>
      <c r="E49" s="17">
        <f t="shared" si="2"/>
        <v>24.99</v>
      </c>
      <c r="F49" s="17">
        <f t="shared" si="3"/>
        <v>24.99</v>
      </c>
      <c r="G49" s="17">
        <f t="shared" si="4"/>
        <v>24.99</v>
      </c>
      <c r="H49" s="17">
        <f t="shared" si="5"/>
        <v>24.99</v>
      </c>
      <c r="I49" s="17">
        <f t="shared" si="6"/>
        <v>24.99</v>
      </c>
      <c r="J49" s="17">
        <f t="shared" si="7"/>
        <v>24.99</v>
      </c>
      <c r="K49" s="17">
        <f t="shared" si="8"/>
        <v>24.99</v>
      </c>
      <c r="L49" s="17">
        <f t="shared" si="9"/>
        <v>24.99</v>
      </c>
      <c r="M49" s="17">
        <f t="shared" si="10"/>
        <v>24.99</v>
      </c>
      <c r="N49" s="17">
        <v>0</v>
      </c>
    </row>
    <row r="50" spans="1:14" ht="12.75">
      <c r="A50" s="24">
        <v>33482</v>
      </c>
      <c r="B50" s="17">
        <f>'07'!B49+'07'!D49</f>
        <v>258981.33</v>
      </c>
      <c r="C50" s="17">
        <v>1454.15</v>
      </c>
      <c r="D50" s="17">
        <f t="shared" si="1"/>
        <v>178.1</v>
      </c>
      <c r="E50" s="17">
        <f t="shared" si="2"/>
        <v>14.84</v>
      </c>
      <c r="F50" s="17">
        <f t="shared" si="3"/>
        <v>14.84</v>
      </c>
      <c r="G50" s="17">
        <f t="shared" si="4"/>
        <v>14.84</v>
      </c>
      <c r="H50" s="17">
        <f t="shared" si="5"/>
        <v>14.84</v>
      </c>
      <c r="I50" s="17">
        <f t="shared" si="6"/>
        <v>14.84</v>
      </c>
      <c r="J50" s="17">
        <f t="shared" si="7"/>
        <v>14.84</v>
      </c>
      <c r="K50" s="17">
        <f t="shared" si="8"/>
        <v>14.84</v>
      </c>
      <c r="L50" s="17">
        <f t="shared" si="9"/>
        <v>14.84</v>
      </c>
      <c r="M50" s="17">
        <f t="shared" si="10"/>
        <v>14.84</v>
      </c>
      <c r="N50" s="17">
        <v>0</v>
      </c>
    </row>
    <row r="51" spans="1:14" ht="12.75">
      <c r="A51" s="24">
        <v>33512</v>
      </c>
      <c r="B51" s="17">
        <f>'07'!B50+'07'!D50</f>
        <v>686014</v>
      </c>
      <c r="C51" s="17">
        <v>1698.11</v>
      </c>
      <c r="D51" s="17">
        <f aca="true" t="shared" si="11" ref="D51:D56">B51/C51</f>
        <v>403.99</v>
      </c>
      <c r="E51" s="17">
        <f t="shared" si="2"/>
        <v>33.67</v>
      </c>
      <c r="F51" s="17">
        <f t="shared" si="3"/>
        <v>33.67</v>
      </c>
      <c r="G51" s="17">
        <f t="shared" si="4"/>
        <v>33.67</v>
      </c>
      <c r="H51" s="17">
        <f t="shared" si="5"/>
        <v>33.67</v>
      </c>
      <c r="I51" s="17">
        <f t="shared" si="6"/>
        <v>33.67</v>
      </c>
      <c r="J51" s="17">
        <f t="shared" si="7"/>
        <v>33.67</v>
      </c>
      <c r="K51" s="17">
        <f t="shared" si="8"/>
        <v>33.67</v>
      </c>
      <c r="L51" s="17">
        <f t="shared" si="9"/>
        <v>33.67</v>
      </c>
      <c r="M51" s="17">
        <f t="shared" si="10"/>
        <v>33.67</v>
      </c>
      <c r="N51" s="17">
        <v>0</v>
      </c>
    </row>
    <row r="52" spans="1:14" ht="12.75">
      <c r="A52" s="24">
        <v>33543</v>
      </c>
      <c r="B52" s="17">
        <f>'07'!B51+'07'!D51</f>
        <v>1076922</v>
      </c>
      <c r="C52" s="17">
        <v>2033.88</v>
      </c>
      <c r="D52" s="17">
        <f t="shared" si="11"/>
        <v>529.49</v>
      </c>
      <c r="E52" s="17">
        <f t="shared" si="2"/>
        <v>44.12</v>
      </c>
      <c r="F52" s="17">
        <f t="shared" si="3"/>
        <v>44.12</v>
      </c>
      <c r="G52" s="17">
        <f t="shared" si="4"/>
        <v>44.12</v>
      </c>
      <c r="H52" s="17">
        <f t="shared" si="5"/>
        <v>44.12</v>
      </c>
      <c r="I52" s="17">
        <f t="shared" si="6"/>
        <v>44.12</v>
      </c>
      <c r="J52" s="17">
        <f t="shared" si="7"/>
        <v>44.12</v>
      </c>
      <c r="K52" s="17">
        <f t="shared" si="8"/>
        <v>44.12</v>
      </c>
      <c r="L52" s="17">
        <f t="shared" si="9"/>
        <v>44.12</v>
      </c>
      <c r="M52" s="17">
        <f t="shared" si="10"/>
        <v>44.12</v>
      </c>
      <c r="N52" s="17">
        <v>0</v>
      </c>
    </row>
    <row r="53" spans="1:14" ht="12.75">
      <c r="A53" s="24">
        <v>33573</v>
      </c>
      <c r="B53" s="17">
        <f>'07'!B52+'07'!D52</f>
        <v>788769.33</v>
      </c>
      <c r="C53" s="17">
        <v>2654.58</v>
      </c>
      <c r="D53" s="17">
        <f t="shared" si="11"/>
        <v>297.14</v>
      </c>
      <c r="E53" s="17">
        <f t="shared" si="2"/>
        <v>24.76</v>
      </c>
      <c r="F53" s="17">
        <f t="shared" si="3"/>
        <v>24.76</v>
      </c>
      <c r="G53" s="17">
        <f t="shared" si="4"/>
        <v>24.76</v>
      </c>
      <c r="H53" s="17">
        <f t="shared" si="5"/>
        <v>24.76</v>
      </c>
      <c r="I53" s="17">
        <f t="shared" si="6"/>
        <v>24.76</v>
      </c>
      <c r="J53" s="17">
        <f t="shared" si="7"/>
        <v>24.76</v>
      </c>
      <c r="K53" s="17">
        <f t="shared" si="8"/>
        <v>24.76</v>
      </c>
      <c r="L53" s="17">
        <f t="shared" si="9"/>
        <v>24.76</v>
      </c>
      <c r="M53" s="17">
        <f t="shared" si="10"/>
        <v>24.76</v>
      </c>
      <c r="N53" s="17">
        <v>0</v>
      </c>
    </row>
    <row r="54" spans="1:14" ht="12.75">
      <c r="A54" s="24" t="s">
        <v>70</v>
      </c>
      <c r="B54" s="17">
        <f>'07'!B53+'07'!D53</f>
        <v>0</v>
      </c>
      <c r="C54" s="17">
        <v>0</v>
      </c>
      <c r="D54" s="17">
        <v>0</v>
      </c>
      <c r="E54" s="17">
        <f t="shared" si="2"/>
        <v>0</v>
      </c>
      <c r="F54" s="17">
        <f t="shared" si="3"/>
        <v>0</v>
      </c>
      <c r="G54" s="17">
        <f t="shared" si="4"/>
        <v>0</v>
      </c>
      <c r="H54" s="17">
        <f t="shared" si="5"/>
        <v>0</v>
      </c>
      <c r="I54" s="17">
        <f t="shared" si="6"/>
        <v>0</v>
      </c>
      <c r="J54" s="17">
        <f t="shared" si="7"/>
        <v>0</v>
      </c>
      <c r="K54" s="17">
        <f t="shared" si="8"/>
        <v>0</v>
      </c>
      <c r="L54" s="17">
        <f t="shared" si="9"/>
        <v>0</v>
      </c>
      <c r="M54" s="17">
        <f t="shared" si="10"/>
        <v>0</v>
      </c>
      <c r="N54" s="17">
        <v>0</v>
      </c>
    </row>
    <row r="55" spans="1:14" ht="12.75">
      <c r="A55" s="24">
        <v>33604</v>
      </c>
      <c r="B55" s="17">
        <f>'07'!B54+'07'!D54</f>
        <v>755340.83</v>
      </c>
      <c r="C55" s="17">
        <v>3408.93</v>
      </c>
      <c r="D55" s="17">
        <f t="shared" si="11"/>
        <v>221.58</v>
      </c>
      <c r="E55" s="17">
        <f t="shared" si="2"/>
        <v>18.47</v>
      </c>
      <c r="F55" s="17">
        <f t="shared" si="3"/>
        <v>18.47</v>
      </c>
      <c r="G55" s="17">
        <f t="shared" si="4"/>
        <v>18.47</v>
      </c>
      <c r="H55" s="17">
        <f t="shared" si="5"/>
        <v>18.47</v>
      </c>
      <c r="I55" s="17">
        <f t="shared" si="6"/>
        <v>18.47</v>
      </c>
      <c r="J55" s="17">
        <f t="shared" si="7"/>
        <v>18.47</v>
      </c>
      <c r="K55" s="17">
        <f t="shared" si="8"/>
        <v>18.47</v>
      </c>
      <c r="L55" s="17">
        <f t="shared" si="9"/>
        <v>18.47</v>
      </c>
      <c r="M55" s="17">
        <f t="shared" si="10"/>
        <v>18.47</v>
      </c>
      <c r="N55" s="17">
        <v>221.58</v>
      </c>
    </row>
    <row r="56" spans="1:14" ht="12.75">
      <c r="A56" s="24">
        <v>33635</v>
      </c>
      <c r="B56" s="17">
        <f>'07'!B55+'07'!D55</f>
        <v>165160.56</v>
      </c>
      <c r="C56" s="17">
        <v>4277.66</v>
      </c>
      <c r="D56" s="17">
        <f t="shared" si="11"/>
        <v>38.61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</row>
    <row r="58" spans="4:14" ht="12.75">
      <c r="D58" s="10">
        <f aca="true" t="shared" si="12" ref="D58:N58">SUM(D23:D57)</f>
        <v>10660.81</v>
      </c>
      <c r="E58" s="10">
        <f t="shared" si="12"/>
        <v>404.77</v>
      </c>
      <c r="F58" s="10">
        <f t="shared" si="12"/>
        <v>404.77</v>
      </c>
      <c r="G58" s="10">
        <f t="shared" si="12"/>
        <v>404.77</v>
      </c>
      <c r="H58" s="10">
        <f t="shared" si="12"/>
        <v>404.77</v>
      </c>
      <c r="I58" s="10">
        <f t="shared" si="12"/>
        <v>404.77</v>
      </c>
      <c r="J58" s="10">
        <f t="shared" si="12"/>
        <v>404.77</v>
      </c>
      <c r="K58" s="10">
        <f t="shared" si="12"/>
        <v>404.77</v>
      </c>
      <c r="L58" s="10">
        <f t="shared" si="12"/>
        <v>404.77</v>
      </c>
      <c r="M58" s="10">
        <f t="shared" si="12"/>
        <v>404.77</v>
      </c>
      <c r="N58" s="10">
        <f t="shared" si="12"/>
        <v>221.58</v>
      </c>
    </row>
  </sheetData>
  <printOptions/>
  <pageMargins left="0.75" right="0.75" top="1" bottom="1" header="0.492125985" footer="0.492125985"/>
  <pageSetup horizontalDpi="120" verticalDpi="120" orientation="portrait" r:id="rId1"/>
  <headerFooter alignWithMargins="0">
    <oddHeader>&amp;C &amp;RAnexo: 08
Folha : &amp;P</oddHeader>
    <oddFooter xml:space="preserve">&amp;C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6:L4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.00390625" style="0" customWidth="1"/>
    <col min="3" max="3" width="15.00390625" style="0" customWidth="1"/>
    <col min="4" max="4" width="8.28125" style="0" customWidth="1"/>
    <col min="5" max="5" width="13.00390625" style="0" customWidth="1"/>
    <col min="6" max="6" width="13.8515625" style="0" customWidth="1"/>
    <col min="7" max="7" width="4.28125" style="0" customWidth="1"/>
    <col min="8" max="8" width="4.421875" style="0" customWidth="1"/>
    <col min="9" max="9" width="13.8515625" style="0" customWidth="1"/>
    <col min="10" max="10" width="12.8515625" style="0" customWidth="1"/>
    <col min="11" max="11" width="13.8515625" style="0" customWidth="1"/>
    <col min="12" max="12" width="11.421875" style="0" customWidth="1"/>
    <col min="13" max="13" width="14.140625" style="0" customWidth="1"/>
    <col min="14" max="16384" width="11.421875" style="0" customWidth="1"/>
  </cols>
  <sheetData>
    <row r="6" ht="12.75">
      <c r="A6" s="25" t="s">
        <v>129</v>
      </c>
    </row>
    <row r="10" ht="12.75">
      <c r="A10" t="s">
        <v>223</v>
      </c>
    </row>
    <row r="11" ht="12.75">
      <c r="A11" t="s">
        <v>224</v>
      </c>
    </row>
    <row r="12" ht="13.5" thickBot="1"/>
    <row r="13" spans="1:11" ht="14.25" thickBot="1" thickTop="1">
      <c r="A13" s="27" t="s">
        <v>9</v>
      </c>
      <c r="B13" s="28"/>
      <c r="C13" s="29"/>
      <c r="D13" s="30" t="s">
        <v>10</v>
      </c>
      <c r="E13" s="30" t="s">
        <v>11</v>
      </c>
      <c r="F13" s="30" t="s">
        <v>12</v>
      </c>
      <c r="G13" s="30" t="s">
        <v>47</v>
      </c>
      <c r="H13" s="30" t="s">
        <v>48</v>
      </c>
      <c r="I13" s="12" t="s">
        <v>85</v>
      </c>
      <c r="J13" s="12" t="s">
        <v>86</v>
      </c>
      <c r="K13" s="30" t="s">
        <v>87</v>
      </c>
    </row>
    <row r="14" ht="14.25" thickBot="1" thickTop="1">
      <c r="I14" s="8"/>
    </row>
    <row r="15" spans="1:12" s="49" customFormat="1" ht="13.5" thickTop="1">
      <c r="A15" s="63" t="s">
        <v>13</v>
      </c>
      <c r="B15" s="64" t="s">
        <v>0</v>
      </c>
      <c r="C15" s="65" t="s">
        <v>130</v>
      </c>
      <c r="D15" s="47" t="s">
        <v>93</v>
      </c>
      <c r="E15" s="47" t="s">
        <v>73</v>
      </c>
      <c r="F15" s="47" t="s">
        <v>16</v>
      </c>
      <c r="G15" s="47" t="s">
        <v>131</v>
      </c>
      <c r="H15" s="47" t="s">
        <v>131</v>
      </c>
      <c r="I15" s="47" t="s">
        <v>14</v>
      </c>
      <c r="J15" s="47" t="s">
        <v>132</v>
      </c>
      <c r="K15" s="48" t="s">
        <v>76</v>
      </c>
      <c r="L15" s="66"/>
    </row>
    <row r="16" spans="1:12" s="49" customFormat="1" ht="12.75">
      <c r="A16" s="67"/>
      <c r="B16" s="68"/>
      <c r="C16" s="69"/>
      <c r="D16" s="51" t="s">
        <v>133</v>
      </c>
      <c r="E16" s="51" t="s">
        <v>134</v>
      </c>
      <c r="F16" s="51" t="s">
        <v>135</v>
      </c>
      <c r="G16" s="51"/>
      <c r="H16" s="51"/>
      <c r="I16" s="51" t="s">
        <v>136</v>
      </c>
      <c r="J16" s="51" t="s">
        <v>61</v>
      </c>
      <c r="K16" s="52" t="s">
        <v>137</v>
      </c>
      <c r="L16" s="66"/>
    </row>
    <row r="17" spans="1:12" s="49" customFormat="1" ht="12.75">
      <c r="A17" s="67"/>
      <c r="B17" s="68"/>
      <c r="C17" s="69"/>
      <c r="D17" s="51" t="s">
        <v>138</v>
      </c>
      <c r="E17" s="51"/>
      <c r="F17" s="51" t="s">
        <v>139</v>
      </c>
      <c r="G17" s="51"/>
      <c r="H17" s="51"/>
      <c r="I17" s="51" t="s">
        <v>140</v>
      </c>
      <c r="J17" s="51"/>
      <c r="K17" s="52" t="s">
        <v>141</v>
      </c>
      <c r="L17" s="66"/>
    </row>
    <row r="18" spans="1:12" s="49" customFormat="1" ht="12.75">
      <c r="A18" s="67"/>
      <c r="B18" s="68"/>
      <c r="C18" s="69"/>
      <c r="D18" s="51" t="s">
        <v>142</v>
      </c>
      <c r="E18" s="51"/>
      <c r="F18" s="51"/>
      <c r="G18" s="51"/>
      <c r="H18" s="51"/>
      <c r="I18" s="51" t="s">
        <v>143</v>
      </c>
      <c r="J18" s="51"/>
      <c r="K18" s="52"/>
      <c r="L18" s="66"/>
    </row>
    <row r="19" spans="1:12" s="49" customFormat="1" ht="12.75">
      <c r="A19" s="67"/>
      <c r="B19" s="68"/>
      <c r="C19" s="69"/>
      <c r="D19" s="51"/>
      <c r="E19" s="51"/>
      <c r="F19" s="51"/>
      <c r="G19" s="51"/>
      <c r="H19" s="51"/>
      <c r="I19" s="51" t="s">
        <v>144</v>
      </c>
      <c r="J19" s="51"/>
      <c r="K19" s="52"/>
      <c r="L19" s="66"/>
    </row>
    <row r="20" spans="1:12" s="49" customFormat="1" ht="13.5" thickBot="1">
      <c r="A20" s="70"/>
      <c r="B20" s="71"/>
      <c r="C20" s="72"/>
      <c r="D20" s="54"/>
      <c r="E20" s="54"/>
      <c r="F20" s="54" t="s">
        <v>28</v>
      </c>
      <c r="G20" s="54"/>
      <c r="H20" s="54"/>
      <c r="I20" s="54" t="s">
        <v>145</v>
      </c>
      <c r="J20" s="54" t="s">
        <v>146</v>
      </c>
      <c r="K20" s="55" t="s">
        <v>147</v>
      </c>
      <c r="L20" s="66"/>
    </row>
    <row r="21" ht="13.5" thickTop="1"/>
    <row r="22" spans="1:11" ht="12.75">
      <c r="A22" s="33">
        <v>32843</v>
      </c>
      <c r="B22" s="31" t="s">
        <v>0</v>
      </c>
      <c r="C22" s="32" t="s">
        <v>148</v>
      </c>
      <c r="D22" s="17">
        <f>'08'!F58</f>
        <v>137.41</v>
      </c>
      <c r="E22" s="17">
        <v>44.05</v>
      </c>
      <c r="F22" s="17">
        <f>D22*E22</f>
        <v>6052.91</v>
      </c>
      <c r="G22" s="26">
        <v>12</v>
      </c>
      <c r="H22" s="26">
        <v>12</v>
      </c>
      <c r="I22" s="17">
        <f>F22*G22/H22</f>
        <v>6052.91</v>
      </c>
      <c r="J22" s="17">
        <f aca="true" t="shared" si="0" ref="J22:J27">I22*11.2%</f>
        <v>677.93</v>
      </c>
      <c r="K22" s="17">
        <f aca="true" t="shared" si="1" ref="K22:K27">I22+J22</f>
        <v>6730.84</v>
      </c>
    </row>
    <row r="23" spans="1:11" ht="12.75">
      <c r="A23" s="33">
        <v>33208</v>
      </c>
      <c r="B23" s="31" t="s">
        <v>0</v>
      </c>
      <c r="C23" s="32" t="s">
        <v>149</v>
      </c>
      <c r="D23" s="17">
        <f>'08'!G58</f>
        <v>323.77</v>
      </c>
      <c r="E23" s="17">
        <v>545.43</v>
      </c>
      <c r="F23" s="17">
        <f>D23*E23</f>
        <v>176593.87</v>
      </c>
      <c r="G23" s="26">
        <v>12</v>
      </c>
      <c r="H23" s="26">
        <v>12</v>
      </c>
      <c r="I23" s="17">
        <f>F23*G23/H23</f>
        <v>176593.87</v>
      </c>
      <c r="J23" s="17">
        <f t="shared" si="0"/>
        <v>19778.51</v>
      </c>
      <c r="K23" s="17">
        <f t="shared" si="1"/>
        <v>196372.38</v>
      </c>
    </row>
    <row r="24" spans="1:11" ht="12.75">
      <c r="A24" s="33">
        <v>33573</v>
      </c>
      <c r="B24" s="31" t="s">
        <v>0</v>
      </c>
      <c r="C24" s="32" t="s">
        <v>150</v>
      </c>
      <c r="D24" s="17">
        <f>'08'!H58</f>
        <v>405.53</v>
      </c>
      <c r="E24" s="17">
        <v>2654.58</v>
      </c>
      <c r="F24" s="17">
        <f>D24*E24</f>
        <v>1076511.83</v>
      </c>
      <c r="G24" s="26">
        <v>12</v>
      </c>
      <c r="H24" s="26">
        <v>12</v>
      </c>
      <c r="I24" s="17">
        <f>F24*G24/H24</f>
        <v>1076511.83</v>
      </c>
      <c r="J24" s="17">
        <f t="shared" si="0"/>
        <v>120569.32</v>
      </c>
      <c r="K24" s="17">
        <f t="shared" si="1"/>
        <v>1197081.15</v>
      </c>
    </row>
    <row r="25" spans="1:11" ht="12.75">
      <c r="A25" s="33">
        <v>33635</v>
      </c>
      <c r="B25" s="31" t="s">
        <v>0</v>
      </c>
      <c r="C25" s="32" t="s">
        <v>151</v>
      </c>
      <c r="D25" s="17">
        <f>'08'!I58</f>
        <v>110.79</v>
      </c>
      <c r="E25" s="17">
        <v>4277.66</v>
      </c>
      <c r="F25" s="17">
        <f>D25*E25</f>
        <v>473921.95</v>
      </c>
      <c r="G25" s="26">
        <v>1</v>
      </c>
      <c r="H25" s="26">
        <v>12</v>
      </c>
      <c r="I25" s="17">
        <f>F25*G25/H25</f>
        <v>39493.5</v>
      </c>
      <c r="J25" s="17">
        <f t="shared" si="0"/>
        <v>4423.27</v>
      </c>
      <c r="K25" s="17">
        <f t="shared" si="1"/>
        <v>43916.77</v>
      </c>
    </row>
    <row r="26" spans="1:11" ht="12.75">
      <c r="A26" s="33">
        <v>33635</v>
      </c>
      <c r="B26" s="31" t="s">
        <v>0</v>
      </c>
      <c r="C26" s="32" t="s">
        <v>152</v>
      </c>
      <c r="D26" s="17">
        <f>'08'!J58</f>
        <v>404.77</v>
      </c>
      <c r="E26" s="17">
        <v>4277.66</v>
      </c>
      <c r="F26" s="17">
        <f>D26*E26</f>
        <v>1731468.44</v>
      </c>
      <c r="G26" s="26">
        <v>24</v>
      </c>
      <c r="H26" s="26">
        <v>12</v>
      </c>
      <c r="I26" s="17">
        <f>F26*G26/H26</f>
        <v>3462936.88</v>
      </c>
      <c r="J26" s="17">
        <f t="shared" si="0"/>
        <v>387848.93</v>
      </c>
      <c r="K26" s="17">
        <f t="shared" si="1"/>
        <v>3850785.81</v>
      </c>
    </row>
    <row r="27" spans="1:11" ht="12.75">
      <c r="A27" s="33">
        <v>33635</v>
      </c>
      <c r="B27" s="31" t="s">
        <v>0</v>
      </c>
      <c r="C27" s="32" t="s">
        <v>153</v>
      </c>
      <c r="D27" s="17">
        <f>'08'!K58</f>
        <v>404.77</v>
      </c>
      <c r="E27" s="17">
        <v>4277.66</v>
      </c>
      <c r="F27" s="17">
        <f aca="true" t="shared" si="2" ref="F27:F40">D27*E27</f>
        <v>1731468.44</v>
      </c>
      <c r="G27" s="26">
        <v>24</v>
      </c>
      <c r="H27" s="26">
        <v>12</v>
      </c>
      <c r="I27" s="17">
        <f aca="true" t="shared" si="3" ref="I27:I41">F27*G27/H27</f>
        <v>3462936.88</v>
      </c>
      <c r="J27" s="17">
        <f t="shared" si="0"/>
        <v>387848.93</v>
      </c>
      <c r="K27" s="17">
        <f t="shared" si="1"/>
        <v>3850785.81</v>
      </c>
    </row>
    <row r="28" spans="1:11" ht="12.75">
      <c r="A28" s="33">
        <v>33635</v>
      </c>
      <c r="B28" s="31" t="s">
        <v>0</v>
      </c>
      <c r="C28" s="32" t="s">
        <v>154</v>
      </c>
      <c r="D28" s="17">
        <f>'08'!L58</f>
        <v>404.77</v>
      </c>
      <c r="E28" s="17">
        <v>4277.66</v>
      </c>
      <c r="F28" s="17">
        <f t="shared" si="2"/>
        <v>1731468.44</v>
      </c>
      <c r="G28" s="26">
        <v>24</v>
      </c>
      <c r="H28" s="26">
        <v>12</v>
      </c>
      <c r="I28" s="17">
        <f t="shared" si="3"/>
        <v>3462936.88</v>
      </c>
      <c r="J28" s="17">
        <f aca="true" t="shared" si="4" ref="J28:J41">I28*11.2%</f>
        <v>387848.93</v>
      </c>
      <c r="K28" s="17">
        <f aca="true" t="shared" si="5" ref="K28:K41">I28+J28</f>
        <v>3850785.81</v>
      </c>
    </row>
    <row r="29" spans="1:11" ht="12.75">
      <c r="A29" s="33">
        <v>33635</v>
      </c>
      <c r="B29" s="31" t="s">
        <v>0</v>
      </c>
      <c r="C29" s="32" t="s">
        <v>155</v>
      </c>
      <c r="D29" s="17">
        <f>'08'!M58</f>
        <v>404.77</v>
      </c>
      <c r="E29" s="17">
        <v>4277.66</v>
      </c>
      <c r="F29" s="17">
        <f t="shared" si="2"/>
        <v>1731468.44</v>
      </c>
      <c r="G29" s="26">
        <v>24</v>
      </c>
      <c r="H29" s="26">
        <v>12</v>
      </c>
      <c r="I29" s="17">
        <f t="shared" si="3"/>
        <v>3462936.88</v>
      </c>
      <c r="J29" s="17">
        <f t="shared" si="4"/>
        <v>387848.93</v>
      </c>
      <c r="K29" s="17">
        <f t="shared" si="5"/>
        <v>3850785.81</v>
      </c>
    </row>
    <row r="30" spans="1:11" ht="12.75">
      <c r="A30" s="33">
        <v>33635</v>
      </c>
      <c r="B30" s="31" t="s">
        <v>0</v>
      </c>
      <c r="C30" s="32" t="s">
        <v>156</v>
      </c>
      <c r="D30" s="17">
        <f>'08'!N58</f>
        <v>404.77</v>
      </c>
      <c r="E30" s="17">
        <v>4277.66</v>
      </c>
      <c r="F30" s="17">
        <f t="shared" si="2"/>
        <v>1731468.44</v>
      </c>
      <c r="G30" s="26">
        <v>24</v>
      </c>
      <c r="H30" s="26">
        <v>12</v>
      </c>
      <c r="I30" s="17">
        <f t="shared" si="3"/>
        <v>3462936.88</v>
      </c>
      <c r="J30" s="17">
        <f t="shared" si="4"/>
        <v>387848.93</v>
      </c>
      <c r="K30" s="17">
        <f t="shared" si="5"/>
        <v>3850785.81</v>
      </c>
    </row>
    <row r="31" spans="1:11" ht="12.75">
      <c r="A31" s="33">
        <v>33635</v>
      </c>
      <c r="B31" s="31" t="s">
        <v>0</v>
      </c>
      <c r="C31" s="32" t="s">
        <v>157</v>
      </c>
      <c r="D31" s="17">
        <f>'08.'!E58</f>
        <v>404.77</v>
      </c>
      <c r="E31" s="17">
        <v>4277.66</v>
      </c>
      <c r="F31" s="17">
        <f t="shared" si="2"/>
        <v>1731468.44</v>
      </c>
      <c r="G31" s="26">
        <v>24</v>
      </c>
      <c r="H31" s="26">
        <v>12</v>
      </c>
      <c r="I31" s="17">
        <f t="shared" si="3"/>
        <v>3462936.88</v>
      </c>
      <c r="J31" s="17">
        <f t="shared" si="4"/>
        <v>387848.93</v>
      </c>
      <c r="K31" s="17">
        <f t="shared" si="5"/>
        <v>3850785.81</v>
      </c>
    </row>
    <row r="32" spans="1:11" ht="12.75">
      <c r="A32" s="33">
        <v>33635</v>
      </c>
      <c r="B32" s="31" t="s">
        <v>0</v>
      </c>
      <c r="C32" s="32" t="s">
        <v>158</v>
      </c>
      <c r="D32" s="17">
        <f>'08.'!F58</f>
        <v>404.77</v>
      </c>
      <c r="E32" s="17">
        <v>4277.66</v>
      </c>
      <c r="F32" s="17">
        <f t="shared" si="2"/>
        <v>1731468.44</v>
      </c>
      <c r="G32" s="26">
        <v>24</v>
      </c>
      <c r="H32" s="26">
        <v>12</v>
      </c>
      <c r="I32" s="17">
        <f t="shared" si="3"/>
        <v>3462936.88</v>
      </c>
      <c r="J32" s="17">
        <f t="shared" si="4"/>
        <v>387848.93</v>
      </c>
      <c r="K32" s="17">
        <f t="shared" si="5"/>
        <v>3850785.81</v>
      </c>
    </row>
    <row r="33" spans="1:11" ht="12.75">
      <c r="A33" s="33">
        <v>33635</v>
      </c>
      <c r="B33" s="31" t="s">
        <v>0</v>
      </c>
      <c r="C33" s="32" t="s">
        <v>159</v>
      </c>
      <c r="D33" s="17">
        <f>'08.'!G58</f>
        <v>404.77</v>
      </c>
      <c r="E33" s="17">
        <v>4277.66</v>
      </c>
      <c r="F33" s="17">
        <f t="shared" si="2"/>
        <v>1731468.44</v>
      </c>
      <c r="G33" s="26">
        <v>24</v>
      </c>
      <c r="H33" s="26">
        <v>12</v>
      </c>
      <c r="I33" s="17">
        <f t="shared" si="3"/>
        <v>3462936.88</v>
      </c>
      <c r="J33" s="17">
        <f t="shared" si="4"/>
        <v>387848.93</v>
      </c>
      <c r="K33" s="17">
        <f t="shared" si="5"/>
        <v>3850785.81</v>
      </c>
    </row>
    <row r="34" spans="1:11" ht="12.75">
      <c r="A34" s="33">
        <v>33635</v>
      </c>
      <c r="B34" s="31" t="s">
        <v>0</v>
      </c>
      <c r="C34" s="32" t="s">
        <v>160</v>
      </c>
      <c r="D34" s="17">
        <f>'08.'!H58</f>
        <v>404.77</v>
      </c>
      <c r="E34" s="17">
        <v>4277.66</v>
      </c>
      <c r="F34" s="17">
        <f t="shared" si="2"/>
        <v>1731468.44</v>
      </c>
      <c r="G34" s="26">
        <v>24</v>
      </c>
      <c r="H34" s="26">
        <v>12</v>
      </c>
      <c r="I34" s="17">
        <f t="shared" si="3"/>
        <v>3462936.88</v>
      </c>
      <c r="J34" s="17">
        <f t="shared" si="4"/>
        <v>387848.93</v>
      </c>
      <c r="K34" s="17">
        <f t="shared" si="5"/>
        <v>3850785.81</v>
      </c>
    </row>
    <row r="35" spans="1:11" ht="12.75">
      <c r="A35" s="33">
        <v>33635</v>
      </c>
      <c r="B35" s="31" t="s">
        <v>0</v>
      </c>
      <c r="C35" s="32" t="s">
        <v>161</v>
      </c>
      <c r="D35" s="17">
        <f>'08.'!I58</f>
        <v>404.77</v>
      </c>
      <c r="E35" s="17">
        <v>4277.66</v>
      </c>
      <c r="F35" s="17">
        <f t="shared" si="2"/>
        <v>1731468.44</v>
      </c>
      <c r="G35" s="26">
        <v>24</v>
      </c>
      <c r="H35" s="26">
        <v>12</v>
      </c>
      <c r="I35" s="17">
        <f t="shared" si="3"/>
        <v>3462936.88</v>
      </c>
      <c r="J35" s="17">
        <f t="shared" si="4"/>
        <v>387848.93</v>
      </c>
      <c r="K35" s="17">
        <f t="shared" si="5"/>
        <v>3850785.81</v>
      </c>
    </row>
    <row r="36" spans="1:11" ht="12.75">
      <c r="A36" s="33">
        <v>33635</v>
      </c>
      <c r="B36" s="31" t="s">
        <v>0</v>
      </c>
      <c r="C36" s="32" t="s">
        <v>162</v>
      </c>
      <c r="D36" s="17">
        <f>'08.'!J58</f>
        <v>404.77</v>
      </c>
      <c r="E36" s="17">
        <v>4277.66</v>
      </c>
      <c r="F36" s="17">
        <f t="shared" si="2"/>
        <v>1731468.44</v>
      </c>
      <c r="G36" s="26">
        <v>24</v>
      </c>
      <c r="H36" s="26">
        <v>12</v>
      </c>
      <c r="I36" s="17">
        <f t="shared" si="3"/>
        <v>3462936.88</v>
      </c>
      <c r="J36" s="17">
        <f t="shared" si="4"/>
        <v>387848.93</v>
      </c>
      <c r="K36" s="17">
        <f t="shared" si="5"/>
        <v>3850785.81</v>
      </c>
    </row>
    <row r="37" spans="1:11" ht="12.75">
      <c r="A37" s="33">
        <v>33635</v>
      </c>
      <c r="B37" s="31" t="s">
        <v>0</v>
      </c>
      <c r="C37" s="32" t="s">
        <v>163</v>
      </c>
      <c r="D37" s="17">
        <f>'08.'!K58</f>
        <v>404.77</v>
      </c>
      <c r="E37" s="17">
        <v>4277.66</v>
      </c>
      <c r="F37" s="17">
        <f t="shared" si="2"/>
        <v>1731468.44</v>
      </c>
      <c r="G37" s="26">
        <v>24</v>
      </c>
      <c r="H37" s="26">
        <v>12</v>
      </c>
      <c r="I37" s="17">
        <f t="shared" si="3"/>
        <v>3462936.88</v>
      </c>
      <c r="J37" s="17">
        <f t="shared" si="4"/>
        <v>387848.93</v>
      </c>
      <c r="K37" s="17">
        <f t="shared" si="5"/>
        <v>3850785.81</v>
      </c>
    </row>
    <row r="38" spans="1:11" ht="12.75">
      <c r="A38" s="33">
        <v>33635</v>
      </c>
      <c r="B38" s="31" t="s">
        <v>0</v>
      </c>
      <c r="C38" s="32" t="s">
        <v>164</v>
      </c>
      <c r="D38" s="17">
        <f>'08.'!L58</f>
        <v>404.77</v>
      </c>
      <c r="E38" s="17">
        <v>4277.66</v>
      </c>
      <c r="F38" s="17">
        <f t="shared" si="2"/>
        <v>1731468.44</v>
      </c>
      <c r="G38" s="26">
        <v>24</v>
      </c>
      <c r="H38" s="26">
        <v>12</v>
      </c>
      <c r="I38" s="17">
        <f t="shared" si="3"/>
        <v>3462936.88</v>
      </c>
      <c r="J38" s="17">
        <f t="shared" si="4"/>
        <v>387848.93</v>
      </c>
      <c r="K38" s="17">
        <f t="shared" si="5"/>
        <v>3850785.81</v>
      </c>
    </row>
    <row r="39" spans="1:11" ht="12.75">
      <c r="A39" s="33">
        <v>33635</v>
      </c>
      <c r="B39" s="31" t="s">
        <v>0</v>
      </c>
      <c r="C39" s="32" t="s">
        <v>165</v>
      </c>
      <c r="D39" s="17">
        <f>'08.'!M58</f>
        <v>404.77</v>
      </c>
      <c r="E39" s="17">
        <v>4277.66</v>
      </c>
      <c r="F39" s="17">
        <f t="shared" si="2"/>
        <v>1731468.44</v>
      </c>
      <c r="G39" s="26">
        <v>12</v>
      </c>
      <c r="H39" s="26">
        <v>12</v>
      </c>
      <c r="I39" s="17">
        <f t="shared" si="3"/>
        <v>1731468.44</v>
      </c>
      <c r="J39" s="17">
        <f t="shared" si="4"/>
        <v>193924.47</v>
      </c>
      <c r="K39" s="17">
        <f t="shared" si="5"/>
        <v>1925392.91</v>
      </c>
    </row>
    <row r="40" spans="1:11" ht="12.75">
      <c r="A40" s="33">
        <v>33635</v>
      </c>
      <c r="B40" s="31" t="s">
        <v>0</v>
      </c>
      <c r="C40" s="32" t="s">
        <v>166</v>
      </c>
      <c r="D40" s="17">
        <f>'08.'!N58</f>
        <v>221.58</v>
      </c>
      <c r="E40" s="17">
        <v>4277.66</v>
      </c>
      <c r="F40" s="17">
        <f t="shared" si="2"/>
        <v>947843.9</v>
      </c>
      <c r="G40" s="26">
        <v>1</v>
      </c>
      <c r="H40" s="26">
        <v>12</v>
      </c>
      <c r="I40" s="17">
        <f t="shared" si="3"/>
        <v>78986.99</v>
      </c>
      <c r="J40" s="17">
        <f t="shared" si="4"/>
        <v>8846.54</v>
      </c>
      <c r="K40" s="17">
        <f t="shared" si="5"/>
        <v>87833.53</v>
      </c>
    </row>
    <row r="41" spans="1:11" ht="12.75">
      <c r="A41" s="33">
        <v>33635</v>
      </c>
      <c r="B41" s="31" t="s">
        <v>0</v>
      </c>
      <c r="C41" s="32" t="s">
        <v>167</v>
      </c>
      <c r="D41" s="17">
        <v>0</v>
      </c>
      <c r="E41" s="17">
        <v>0</v>
      </c>
      <c r="F41" s="17">
        <v>46828634.87</v>
      </c>
      <c r="G41" s="26">
        <v>1</v>
      </c>
      <c r="H41" s="26">
        <v>3</v>
      </c>
      <c r="I41" s="17">
        <f t="shared" si="3"/>
        <v>15609544.96</v>
      </c>
      <c r="J41" s="17">
        <f t="shared" si="4"/>
        <v>1748269.04</v>
      </c>
      <c r="K41" s="17">
        <f t="shared" si="5"/>
        <v>17357814</v>
      </c>
    </row>
    <row r="43" ht="12.75">
      <c r="K43" s="10">
        <f>SUM(K22:K42)</f>
        <v>70875357.11</v>
      </c>
    </row>
  </sheetData>
  <printOptions/>
  <pageMargins left="0.68" right="0.69" top="1.27" bottom="0.37" header="1.27" footer="0.492125985"/>
  <pageSetup horizontalDpi="120" verticalDpi="120" orientation="landscape" r:id="rId1"/>
  <headerFooter alignWithMargins="0">
    <oddHeader>&amp;C &amp;RAnexo: 09
Folha : 0&amp;P</oddHeader>
    <oddFooter xml:space="preserve">&amp;C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6:E20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17.140625" style="0" customWidth="1"/>
    <col min="3" max="3" width="15.421875" style="0" customWidth="1"/>
    <col min="4" max="4" width="16.28125" style="0" customWidth="1"/>
    <col min="5" max="5" width="18.00390625" style="0" customWidth="1"/>
    <col min="6" max="16384" width="11.421875" style="0" customWidth="1"/>
  </cols>
  <sheetData>
    <row r="6" ht="12.75">
      <c r="A6" t="s">
        <v>168</v>
      </c>
    </row>
    <row r="7" ht="12.75">
      <c r="A7" s="23"/>
    </row>
    <row r="10" ht="12.75">
      <c r="A10" t="s">
        <v>223</v>
      </c>
    </row>
    <row r="11" ht="12.75">
      <c r="A11" t="s">
        <v>224</v>
      </c>
    </row>
    <row r="12" ht="13.5" thickBot="1"/>
    <row r="13" spans="1:5" ht="14.25" thickBot="1" thickTop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47</v>
      </c>
    </row>
    <row r="14" ht="14.25" thickBot="1" thickTop="1"/>
    <row r="15" spans="1:5" s="49" customFormat="1" ht="13.5" thickTop="1">
      <c r="A15" s="46" t="s">
        <v>13</v>
      </c>
      <c r="B15" s="47" t="s">
        <v>169</v>
      </c>
      <c r="C15" s="47" t="s">
        <v>170</v>
      </c>
      <c r="D15" s="56" t="s">
        <v>171</v>
      </c>
      <c r="E15" s="48" t="s">
        <v>3</v>
      </c>
    </row>
    <row r="16" spans="1:5" s="49" customFormat="1" ht="12.75">
      <c r="A16" s="50"/>
      <c r="B16" s="51" t="s">
        <v>172</v>
      </c>
      <c r="C16" s="51" t="s">
        <v>173</v>
      </c>
      <c r="D16" s="57" t="s">
        <v>174</v>
      </c>
      <c r="E16" s="52" t="s">
        <v>175</v>
      </c>
    </row>
    <row r="17" spans="1:5" s="49" customFormat="1" ht="12.75">
      <c r="A17" s="50"/>
      <c r="B17" s="51" t="s">
        <v>176</v>
      </c>
      <c r="C17" s="51" t="s">
        <v>177</v>
      </c>
      <c r="D17" s="57"/>
      <c r="E17" s="52" t="s">
        <v>178</v>
      </c>
    </row>
    <row r="18" spans="1:5" s="49" customFormat="1" ht="12.75">
      <c r="A18" s="50"/>
      <c r="B18" s="51" t="s">
        <v>1</v>
      </c>
      <c r="C18" s="51" t="s">
        <v>1</v>
      </c>
      <c r="D18" s="57"/>
      <c r="E18" s="52"/>
    </row>
    <row r="19" spans="1:5" s="49" customFormat="1" ht="12.75">
      <c r="A19" s="50"/>
      <c r="B19" s="51"/>
      <c r="C19" s="51" t="s">
        <v>179</v>
      </c>
      <c r="D19" s="57"/>
      <c r="E19" s="52"/>
    </row>
    <row r="20" spans="1:5" s="49" customFormat="1" ht="12.75">
      <c r="A20" s="50"/>
      <c r="B20" s="51"/>
      <c r="C20" s="51"/>
      <c r="D20" s="57"/>
      <c r="E20" s="52"/>
    </row>
    <row r="21" spans="1:5" s="49" customFormat="1" ht="12.75" customHeight="1" thickBot="1">
      <c r="A21" s="53"/>
      <c r="B21" s="54" t="s">
        <v>180</v>
      </c>
      <c r="C21" s="54" t="s">
        <v>181</v>
      </c>
      <c r="D21" s="58" t="s">
        <v>182</v>
      </c>
      <c r="E21" s="55" t="s">
        <v>183</v>
      </c>
    </row>
    <row r="22" ht="13.5" thickTop="1"/>
    <row r="23" spans="1:5" ht="12.75">
      <c r="A23" s="24">
        <v>28491</v>
      </c>
      <c r="B23" s="17">
        <f>'06'!F21</f>
        <v>2398</v>
      </c>
      <c r="C23" s="17">
        <v>0</v>
      </c>
      <c r="D23" s="17">
        <v>0</v>
      </c>
      <c r="E23" s="17">
        <f>B23+C23+D23</f>
        <v>2398</v>
      </c>
    </row>
    <row r="24" spans="1:5" ht="12.75">
      <c r="A24" s="24">
        <v>28522</v>
      </c>
      <c r="B24" s="17">
        <f>'06'!F22</f>
        <v>2448.61</v>
      </c>
      <c r="C24" s="17">
        <v>0</v>
      </c>
      <c r="D24" s="17">
        <v>0</v>
      </c>
      <c r="E24" s="17">
        <f aca="true" t="shared" si="0" ref="E24:E39">B24+C24+D24</f>
        <v>2448.61</v>
      </c>
    </row>
    <row r="25" spans="1:5" ht="12.75">
      <c r="A25" s="24">
        <v>28550</v>
      </c>
      <c r="B25" s="17">
        <f>'06'!F23</f>
        <v>2505.36</v>
      </c>
      <c r="C25" s="17">
        <v>0</v>
      </c>
      <c r="D25" s="17">
        <v>0</v>
      </c>
      <c r="E25" s="17">
        <f t="shared" si="0"/>
        <v>2505.36</v>
      </c>
    </row>
    <row r="26" spans="1:5" ht="12.75">
      <c r="A26" s="24">
        <v>28581</v>
      </c>
      <c r="B26" s="17">
        <f>'06'!F24</f>
        <v>2569.96</v>
      </c>
      <c r="C26" s="17">
        <v>0</v>
      </c>
      <c r="D26" s="17">
        <v>0</v>
      </c>
      <c r="E26" s="17">
        <f t="shared" si="0"/>
        <v>2569.96</v>
      </c>
    </row>
    <row r="27" spans="1:5" ht="12.75">
      <c r="A27" s="24">
        <v>28611</v>
      </c>
      <c r="B27" s="17">
        <f>'06'!F25</f>
        <v>2645.02</v>
      </c>
      <c r="C27" s="17">
        <v>0</v>
      </c>
      <c r="D27" s="17">
        <v>0</v>
      </c>
      <c r="E27" s="17">
        <f t="shared" si="0"/>
        <v>2645.02</v>
      </c>
    </row>
    <row r="28" spans="1:5" ht="12.75">
      <c r="A28" s="24">
        <v>28642</v>
      </c>
      <c r="B28" s="17">
        <f>'06'!F26</f>
        <v>2725.62</v>
      </c>
      <c r="C28" s="17">
        <v>0</v>
      </c>
      <c r="D28" s="17">
        <v>0</v>
      </c>
      <c r="E28" s="17">
        <f t="shared" si="0"/>
        <v>2725.62</v>
      </c>
    </row>
    <row r="29" spans="1:5" ht="12.75">
      <c r="A29" s="24">
        <v>28672</v>
      </c>
      <c r="B29" s="17">
        <f>'06'!F27</f>
        <v>2807.72</v>
      </c>
      <c r="C29" s="17">
        <v>0</v>
      </c>
      <c r="D29" s="17">
        <v>0</v>
      </c>
      <c r="E29" s="17">
        <f t="shared" si="0"/>
        <v>2807.72</v>
      </c>
    </row>
    <row r="30" spans="1:5" ht="12.75">
      <c r="A30" s="24">
        <v>28703</v>
      </c>
      <c r="B30" s="17">
        <f>'06'!F28</f>
        <v>2893.65</v>
      </c>
      <c r="C30" s="17">
        <v>0</v>
      </c>
      <c r="D30" s="17">
        <v>0</v>
      </c>
      <c r="E30" s="17">
        <f t="shared" si="0"/>
        <v>2893.65</v>
      </c>
    </row>
    <row r="31" spans="1:5" ht="12.75">
      <c r="A31" s="24">
        <v>28734</v>
      </c>
      <c r="B31" s="17">
        <f>'06'!F29</f>
        <v>2974.05</v>
      </c>
      <c r="C31" s="17">
        <v>0</v>
      </c>
      <c r="D31" s="17">
        <v>0</v>
      </c>
      <c r="E31" s="17">
        <f t="shared" si="0"/>
        <v>2974.05</v>
      </c>
    </row>
    <row r="32" spans="1:5" ht="12.75">
      <c r="A32" s="24">
        <v>28764</v>
      </c>
      <c r="B32" s="17">
        <f>'06'!F30</f>
        <v>3051.73</v>
      </c>
      <c r="C32" s="17">
        <v>0</v>
      </c>
      <c r="D32" s="17">
        <v>0</v>
      </c>
      <c r="E32" s="17">
        <f t="shared" si="0"/>
        <v>3051.73</v>
      </c>
    </row>
    <row r="33" spans="1:5" ht="12.75">
      <c r="A33" s="24">
        <v>28795</v>
      </c>
      <c r="B33" s="17">
        <f>'06'!F31</f>
        <v>3124.18</v>
      </c>
      <c r="C33" s="17">
        <v>0</v>
      </c>
      <c r="D33" s="17">
        <v>0</v>
      </c>
      <c r="E33" s="17">
        <f t="shared" si="0"/>
        <v>3124.18</v>
      </c>
    </row>
    <row r="34" spans="1:5" ht="12.75">
      <c r="A34" s="24">
        <v>28825</v>
      </c>
      <c r="B34" s="17">
        <f>'06'!F32</f>
        <v>3204.17</v>
      </c>
      <c r="C34" s="17">
        <v>0</v>
      </c>
      <c r="D34" s="17">
        <v>0</v>
      </c>
      <c r="E34" s="17">
        <f t="shared" si="0"/>
        <v>3204.17</v>
      </c>
    </row>
    <row r="35" spans="1:5" ht="12.75">
      <c r="A35" s="24" t="s">
        <v>29</v>
      </c>
      <c r="B35" s="17">
        <f>'06'!F33</f>
        <v>0</v>
      </c>
      <c r="C35" s="17">
        <v>0</v>
      </c>
      <c r="D35" s="17">
        <v>0</v>
      </c>
      <c r="E35" s="17">
        <f t="shared" si="0"/>
        <v>0</v>
      </c>
    </row>
    <row r="36" spans="1:5" ht="12.75">
      <c r="A36" s="24">
        <v>28856</v>
      </c>
      <c r="B36" s="17">
        <f>'06'!F34</f>
        <v>3288.49</v>
      </c>
      <c r="C36" s="17">
        <v>0</v>
      </c>
      <c r="D36" s="17">
        <v>0</v>
      </c>
      <c r="E36" s="17">
        <f t="shared" si="0"/>
        <v>3288.49</v>
      </c>
    </row>
    <row r="37" spans="1:5" ht="12.75">
      <c r="A37" s="24">
        <v>28887</v>
      </c>
      <c r="B37" s="17">
        <f>'06'!F35</f>
        <v>3362.75</v>
      </c>
      <c r="C37" s="17">
        <v>0</v>
      </c>
      <c r="D37" s="17">
        <v>0</v>
      </c>
      <c r="E37" s="17">
        <f t="shared" si="0"/>
        <v>3362.75</v>
      </c>
    </row>
    <row r="38" spans="1:5" ht="12.75">
      <c r="A38" s="24">
        <v>28915</v>
      </c>
      <c r="B38" s="17">
        <f>'06'!F36</f>
        <v>3440.93</v>
      </c>
      <c r="C38" s="17">
        <v>0</v>
      </c>
      <c r="D38" s="17">
        <v>0</v>
      </c>
      <c r="E38" s="17">
        <f t="shared" si="0"/>
        <v>3440.93</v>
      </c>
    </row>
    <row r="39" spans="1:5" ht="12.75">
      <c r="A39" s="24">
        <v>28946</v>
      </c>
      <c r="B39" s="17">
        <f>'06'!F37</f>
        <v>3526.86</v>
      </c>
      <c r="C39" s="17">
        <v>0</v>
      </c>
      <c r="D39" s="17">
        <v>0</v>
      </c>
      <c r="E39" s="17">
        <f t="shared" si="0"/>
        <v>3526.86</v>
      </c>
    </row>
    <row r="40" spans="1:5" ht="12.75">
      <c r="A40" s="24">
        <v>28976</v>
      </c>
      <c r="B40" s="17">
        <f>'06'!F38</f>
        <v>3658.98</v>
      </c>
      <c r="C40" s="17">
        <v>0</v>
      </c>
      <c r="D40" s="17">
        <v>0</v>
      </c>
      <c r="E40" s="17">
        <f aca="true" t="shared" si="1" ref="E40:E55">B40+C40+D40</f>
        <v>3658.98</v>
      </c>
    </row>
    <row r="41" spans="1:5" ht="12.75">
      <c r="A41" s="24">
        <v>29007</v>
      </c>
      <c r="B41" s="17">
        <f>'06'!F39</f>
        <v>3798.84</v>
      </c>
      <c r="C41" s="17">
        <v>0</v>
      </c>
      <c r="D41" s="17">
        <v>0</v>
      </c>
      <c r="E41" s="17">
        <f t="shared" si="1"/>
        <v>3798.84</v>
      </c>
    </row>
    <row r="42" spans="1:5" ht="12.75">
      <c r="A42" s="24">
        <v>29037</v>
      </c>
      <c r="B42" s="17">
        <f>'06'!F40</f>
        <v>3925.22</v>
      </c>
      <c r="C42" s="17">
        <v>0</v>
      </c>
      <c r="D42" s="17">
        <v>0</v>
      </c>
      <c r="E42" s="17">
        <f t="shared" si="1"/>
        <v>3925.22</v>
      </c>
    </row>
    <row r="43" spans="1:5" ht="12.75">
      <c r="A43" s="24">
        <v>29068</v>
      </c>
      <c r="B43" s="17">
        <f>'06'!F41</f>
        <v>4031.98</v>
      </c>
      <c r="C43" s="17">
        <v>0</v>
      </c>
      <c r="D43" s="17">
        <v>0</v>
      </c>
      <c r="E43" s="17">
        <f t="shared" si="1"/>
        <v>4031.98</v>
      </c>
    </row>
    <row r="44" spans="1:5" ht="12.75">
      <c r="A44" s="24">
        <v>29099</v>
      </c>
      <c r="B44" s="17">
        <f>'06'!F42</f>
        <v>4147.99</v>
      </c>
      <c r="C44" s="17">
        <v>0</v>
      </c>
      <c r="D44" s="17">
        <v>0</v>
      </c>
      <c r="E44" s="17">
        <f t="shared" si="1"/>
        <v>4147.99</v>
      </c>
    </row>
    <row r="45" spans="1:5" ht="12.75">
      <c r="A45" s="24">
        <v>29129</v>
      </c>
      <c r="B45" s="17">
        <f>'06'!F43</f>
        <v>4314.62</v>
      </c>
      <c r="C45" s="17">
        <v>0</v>
      </c>
      <c r="D45" s="17">
        <v>0</v>
      </c>
      <c r="E45" s="17">
        <f t="shared" si="1"/>
        <v>4314.62</v>
      </c>
    </row>
    <row r="46" spans="1:5" ht="12.75">
      <c r="A46" s="24">
        <v>29160</v>
      </c>
      <c r="B46" s="17">
        <f>'06'!F44</f>
        <v>4512.54</v>
      </c>
      <c r="C46" s="17">
        <v>0</v>
      </c>
      <c r="D46" s="17">
        <v>0</v>
      </c>
      <c r="E46" s="17">
        <f t="shared" si="1"/>
        <v>4512.54</v>
      </c>
    </row>
    <row r="47" spans="1:5" ht="12.75">
      <c r="A47" s="24">
        <v>29190</v>
      </c>
      <c r="B47" s="17">
        <f>'06'!F45</f>
        <v>4716.2</v>
      </c>
      <c r="C47" s="17">
        <v>0</v>
      </c>
      <c r="D47" s="17">
        <v>0</v>
      </c>
      <c r="E47" s="17">
        <f t="shared" si="1"/>
        <v>4716.2</v>
      </c>
    </row>
    <row r="48" spans="1:5" ht="12.75">
      <c r="A48" s="24" t="s">
        <v>30</v>
      </c>
      <c r="B48" s="17">
        <f>'06'!F46</f>
        <v>0</v>
      </c>
      <c r="C48" s="17">
        <v>0</v>
      </c>
      <c r="D48" s="17">
        <v>0</v>
      </c>
      <c r="E48" s="17">
        <f t="shared" si="1"/>
        <v>0</v>
      </c>
    </row>
    <row r="49" spans="1:5" ht="12.75">
      <c r="A49" s="24">
        <v>29221</v>
      </c>
      <c r="B49" s="17">
        <f>'06'!F47</f>
        <v>4908.58</v>
      </c>
      <c r="C49" s="17">
        <v>0</v>
      </c>
      <c r="D49" s="17">
        <v>0</v>
      </c>
      <c r="E49" s="17">
        <f t="shared" si="1"/>
        <v>4908.58</v>
      </c>
    </row>
    <row r="50" spans="1:5" ht="12.75">
      <c r="A50" s="24">
        <v>29252</v>
      </c>
      <c r="B50" s="17">
        <f>'06'!F48</f>
        <v>5114.86</v>
      </c>
      <c r="C50" s="17">
        <v>0</v>
      </c>
      <c r="D50" s="17">
        <v>0</v>
      </c>
      <c r="E50" s="17">
        <f t="shared" si="1"/>
        <v>5114.86</v>
      </c>
    </row>
    <row r="51" spans="1:5" ht="12.75">
      <c r="A51" s="24">
        <v>29281</v>
      </c>
      <c r="B51" s="17">
        <f>'06'!F49</f>
        <v>5304.13</v>
      </c>
      <c r="C51" s="17">
        <v>0</v>
      </c>
      <c r="D51" s="17">
        <v>0</v>
      </c>
      <c r="E51" s="17">
        <f t="shared" si="1"/>
        <v>5304.13</v>
      </c>
    </row>
    <row r="52" spans="1:5" ht="12.75">
      <c r="A52" s="24">
        <v>29312</v>
      </c>
      <c r="B52" s="17">
        <f>'06'!F50</f>
        <v>5500.34</v>
      </c>
      <c r="C52" s="17">
        <v>0</v>
      </c>
      <c r="D52" s="17">
        <v>0</v>
      </c>
      <c r="E52" s="17">
        <f t="shared" si="1"/>
        <v>5500.34</v>
      </c>
    </row>
    <row r="53" spans="1:5" ht="12.75">
      <c r="A53" s="24">
        <v>29342</v>
      </c>
      <c r="B53" s="17">
        <f>'06'!F51</f>
        <v>5703.79</v>
      </c>
      <c r="C53" s="17">
        <v>0</v>
      </c>
      <c r="D53" s="17">
        <v>0</v>
      </c>
      <c r="E53" s="17">
        <f t="shared" si="1"/>
        <v>5703.79</v>
      </c>
    </row>
    <row r="54" spans="1:5" ht="12.75">
      <c r="A54" s="24">
        <v>29373</v>
      </c>
      <c r="B54" s="17">
        <f>'06'!F52</f>
        <v>5897.69</v>
      </c>
      <c r="C54" s="17">
        <v>0</v>
      </c>
      <c r="D54" s="17">
        <v>0</v>
      </c>
      <c r="E54" s="17">
        <f t="shared" si="1"/>
        <v>5897.69</v>
      </c>
    </row>
    <row r="55" spans="1:5" ht="12.75">
      <c r="A55" s="24">
        <v>29403</v>
      </c>
      <c r="B55" s="17">
        <f>'06'!F53</f>
        <v>6086.45</v>
      </c>
      <c r="C55" s="17">
        <v>0</v>
      </c>
      <c r="D55" s="17">
        <v>0</v>
      </c>
      <c r="E55" s="17">
        <f t="shared" si="1"/>
        <v>6086.45</v>
      </c>
    </row>
    <row r="56" spans="1:5" ht="12.75">
      <c r="A56" s="24">
        <v>29434</v>
      </c>
      <c r="B56" s="17">
        <f>'06'!F54</f>
        <v>6281.25</v>
      </c>
      <c r="C56" s="17">
        <v>0</v>
      </c>
      <c r="D56" s="17">
        <v>0</v>
      </c>
      <c r="E56" s="17">
        <f aca="true" t="shared" si="2" ref="E56:E71">B56+C56+D56</f>
        <v>6281.25</v>
      </c>
    </row>
    <row r="57" spans="1:5" ht="12.75">
      <c r="A57" s="24">
        <v>29465</v>
      </c>
      <c r="B57" s="17">
        <f>'06'!F55</f>
        <v>6482.29</v>
      </c>
      <c r="C57" s="17">
        <v>0</v>
      </c>
      <c r="D57" s="17">
        <v>0</v>
      </c>
      <c r="E57" s="17">
        <f t="shared" si="2"/>
        <v>6482.29</v>
      </c>
    </row>
    <row r="58" spans="1:5" ht="12.75">
      <c r="A58" s="24">
        <v>29495</v>
      </c>
      <c r="B58" s="17">
        <f>'06'!F56</f>
        <v>6676.79</v>
      </c>
      <c r="C58" s="17">
        <v>0</v>
      </c>
      <c r="D58" s="17">
        <v>0</v>
      </c>
      <c r="E58" s="17">
        <f t="shared" si="2"/>
        <v>6676.79</v>
      </c>
    </row>
    <row r="59" spans="1:5" ht="12.75">
      <c r="A59" s="24">
        <v>29526</v>
      </c>
      <c r="B59" s="17">
        <f>'06'!F57</f>
        <v>6890.41</v>
      </c>
      <c r="C59" s="17">
        <v>0</v>
      </c>
      <c r="D59" s="17">
        <v>0</v>
      </c>
      <c r="E59" s="17">
        <f t="shared" si="2"/>
        <v>6890.41</v>
      </c>
    </row>
    <row r="60" spans="1:5" ht="12.75">
      <c r="A60" s="24">
        <v>29556</v>
      </c>
      <c r="B60" s="17">
        <f>'06'!F58</f>
        <v>7110.87</v>
      </c>
      <c r="C60" s="17">
        <v>0</v>
      </c>
      <c r="D60" s="17">
        <v>0</v>
      </c>
      <c r="E60" s="17">
        <f t="shared" si="2"/>
        <v>7110.87</v>
      </c>
    </row>
    <row r="61" spans="1:5" ht="12.75">
      <c r="A61" s="24" t="s">
        <v>31</v>
      </c>
      <c r="B61" s="17">
        <f>'06'!F59</f>
        <v>0</v>
      </c>
      <c r="C61" s="17">
        <v>0</v>
      </c>
      <c r="D61" s="17">
        <v>0</v>
      </c>
      <c r="E61" s="17">
        <f t="shared" si="2"/>
        <v>0</v>
      </c>
    </row>
    <row r="62" spans="1:5" ht="12.75">
      <c r="A62" s="24">
        <v>29587</v>
      </c>
      <c r="B62" s="17">
        <f>'06'!F60</f>
        <v>7430.85</v>
      </c>
      <c r="C62" s="17">
        <v>0</v>
      </c>
      <c r="D62" s="17">
        <v>0</v>
      </c>
      <c r="E62" s="17">
        <f t="shared" si="2"/>
        <v>7430.85</v>
      </c>
    </row>
    <row r="63" spans="1:5" ht="12.75">
      <c r="A63" s="24">
        <v>29618</v>
      </c>
      <c r="B63" s="17">
        <f>'06'!F61</f>
        <v>7802.44</v>
      </c>
      <c r="C63" s="17">
        <v>0</v>
      </c>
      <c r="D63" s="17">
        <v>0</v>
      </c>
      <c r="E63" s="17">
        <f t="shared" si="2"/>
        <v>7802.44</v>
      </c>
    </row>
    <row r="64" spans="1:5" ht="12.75">
      <c r="A64" s="24">
        <v>29646</v>
      </c>
      <c r="B64" s="17">
        <f>'06'!F62</f>
        <v>8309.57</v>
      </c>
      <c r="C64" s="17">
        <v>0</v>
      </c>
      <c r="D64" s="17">
        <v>0</v>
      </c>
      <c r="E64" s="17">
        <f t="shared" si="2"/>
        <v>8309.57</v>
      </c>
    </row>
    <row r="65" spans="1:5" ht="12.75">
      <c r="A65" s="24">
        <v>29677</v>
      </c>
      <c r="B65" s="17">
        <f>'06'!F63</f>
        <v>8833.1</v>
      </c>
      <c r="C65" s="17">
        <v>0</v>
      </c>
      <c r="D65" s="17">
        <v>0</v>
      </c>
      <c r="E65" s="17">
        <f t="shared" si="2"/>
        <v>8833.1</v>
      </c>
    </row>
    <row r="66" spans="1:5" ht="12.75">
      <c r="A66" s="24">
        <v>29707</v>
      </c>
      <c r="B66" s="17">
        <f>'06'!F64</f>
        <v>9363.07</v>
      </c>
      <c r="C66" s="17">
        <v>0</v>
      </c>
      <c r="D66" s="17">
        <v>0</v>
      </c>
      <c r="E66" s="17">
        <f t="shared" si="2"/>
        <v>9363.07</v>
      </c>
    </row>
    <row r="67" spans="1:5" ht="12.75">
      <c r="A67" s="24">
        <v>29738</v>
      </c>
      <c r="B67" s="17">
        <f>'06'!F65</f>
        <v>9924.83</v>
      </c>
      <c r="C67" s="17">
        <v>0</v>
      </c>
      <c r="D67" s="17">
        <v>0</v>
      </c>
      <c r="E67" s="17">
        <f t="shared" si="2"/>
        <v>9924.83</v>
      </c>
    </row>
    <row r="68" spans="1:5" ht="12.75">
      <c r="A68" s="24">
        <v>29768</v>
      </c>
      <c r="B68" s="17">
        <f>'06'!F66</f>
        <v>10520.31</v>
      </c>
      <c r="C68" s="17">
        <v>0</v>
      </c>
      <c r="D68" s="17">
        <v>0</v>
      </c>
      <c r="E68" s="17">
        <f t="shared" si="2"/>
        <v>10520.31</v>
      </c>
    </row>
    <row r="69" spans="1:5" ht="12.75">
      <c r="A69" s="24">
        <v>29799</v>
      </c>
      <c r="B69" s="17">
        <f>'06'!F67</f>
        <v>11151.5</v>
      </c>
      <c r="C69" s="17">
        <v>0</v>
      </c>
      <c r="D69" s="17">
        <v>0</v>
      </c>
      <c r="E69" s="17">
        <f t="shared" si="2"/>
        <v>11151.5</v>
      </c>
    </row>
    <row r="70" spans="1:5" ht="12.75">
      <c r="A70" s="24">
        <v>29830</v>
      </c>
      <c r="B70" s="17">
        <f>'06'!F68</f>
        <v>11798.29</v>
      </c>
      <c r="C70" s="17">
        <v>0</v>
      </c>
      <c r="D70" s="17">
        <v>0</v>
      </c>
      <c r="E70" s="17">
        <f t="shared" si="2"/>
        <v>11798.29</v>
      </c>
    </row>
    <row r="71" spans="1:5" ht="12.75">
      <c r="A71" s="24">
        <v>29860</v>
      </c>
      <c r="B71" s="17">
        <f>'06'!F69</f>
        <v>12470.84</v>
      </c>
      <c r="C71" s="17">
        <v>0</v>
      </c>
      <c r="D71" s="17">
        <v>0</v>
      </c>
      <c r="E71" s="17">
        <f t="shared" si="2"/>
        <v>12470.84</v>
      </c>
    </row>
    <row r="72" spans="1:5" ht="12.75">
      <c r="A72" s="24">
        <v>29891</v>
      </c>
      <c r="B72" s="17">
        <f>'06'!F70</f>
        <v>13181.73</v>
      </c>
      <c r="C72" s="17">
        <v>0</v>
      </c>
      <c r="D72" s="17">
        <v>0</v>
      </c>
      <c r="E72" s="17">
        <f aca="true" t="shared" si="3" ref="E72:E87">B72+C72+D72</f>
        <v>13181.73</v>
      </c>
    </row>
    <row r="73" spans="1:5" ht="12.75">
      <c r="A73" s="24">
        <v>29921</v>
      </c>
      <c r="B73" s="17">
        <f>'06'!F71</f>
        <v>13906.7</v>
      </c>
      <c r="C73" s="17">
        <v>0</v>
      </c>
      <c r="D73" s="17">
        <v>0</v>
      </c>
      <c r="E73" s="17">
        <f t="shared" si="3"/>
        <v>13906.7</v>
      </c>
    </row>
    <row r="74" spans="1:5" ht="12.75">
      <c r="A74" s="24" t="s">
        <v>32</v>
      </c>
      <c r="B74" s="17">
        <f>'06'!F72</f>
        <v>0</v>
      </c>
      <c r="C74" s="17">
        <v>0</v>
      </c>
      <c r="D74" s="17">
        <v>0</v>
      </c>
      <c r="E74" s="17">
        <f t="shared" si="3"/>
        <v>0</v>
      </c>
    </row>
    <row r="75" spans="1:5" ht="12.75">
      <c r="A75" s="24">
        <v>29952</v>
      </c>
      <c r="B75" s="17">
        <f>'06'!F73</f>
        <v>14629.86</v>
      </c>
      <c r="C75" s="17">
        <v>0</v>
      </c>
      <c r="D75" s="17">
        <v>0</v>
      </c>
      <c r="E75" s="17">
        <f t="shared" si="3"/>
        <v>14629.86</v>
      </c>
    </row>
    <row r="76" spans="1:5" ht="12.75">
      <c r="A76" s="24">
        <v>29983</v>
      </c>
      <c r="B76" s="17">
        <f>'06'!F74</f>
        <v>15361.37</v>
      </c>
      <c r="C76" s="17">
        <v>0</v>
      </c>
      <c r="D76" s="17">
        <v>0</v>
      </c>
      <c r="E76" s="17">
        <f t="shared" si="3"/>
        <v>15361.37</v>
      </c>
    </row>
    <row r="77" spans="1:5" ht="12.75">
      <c r="A77" s="24">
        <v>30011</v>
      </c>
      <c r="B77" s="17">
        <f>'06'!F75</f>
        <v>16129.41</v>
      </c>
      <c r="C77" s="17">
        <v>0</v>
      </c>
      <c r="D77" s="17">
        <v>0</v>
      </c>
      <c r="E77" s="17">
        <f t="shared" si="3"/>
        <v>16129.41</v>
      </c>
    </row>
    <row r="78" spans="1:5" ht="12.75">
      <c r="A78" s="24">
        <v>30042</v>
      </c>
      <c r="B78" s="17">
        <f>'06'!F76</f>
        <v>16935.89</v>
      </c>
      <c r="C78" s="17">
        <v>0</v>
      </c>
      <c r="D78" s="17">
        <v>0</v>
      </c>
      <c r="E78" s="17">
        <f t="shared" si="3"/>
        <v>16935.89</v>
      </c>
    </row>
    <row r="79" spans="1:5" ht="12.75">
      <c r="A79" s="24">
        <v>30072</v>
      </c>
      <c r="B79" s="17">
        <f>'06'!F77</f>
        <v>17867.34</v>
      </c>
      <c r="C79" s="17">
        <v>0</v>
      </c>
      <c r="D79" s="17">
        <v>0</v>
      </c>
      <c r="E79" s="17">
        <f t="shared" si="3"/>
        <v>17867.34</v>
      </c>
    </row>
    <row r="80" spans="1:5" ht="12.75">
      <c r="A80" s="24">
        <v>30103</v>
      </c>
      <c r="B80" s="17">
        <f>'06'!F78</f>
        <v>18850</v>
      </c>
      <c r="C80" s="17">
        <v>0</v>
      </c>
      <c r="D80" s="17">
        <v>0</v>
      </c>
      <c r="E80" s="17">
        <f t="shared" si="3"/>
        <v>18850</v>
      </c>
    </row>
    <row r="81" spans="1:5" ht="12.75">
      <c r="A81" s="24">
        <v>30133</v>
      </c>
      <c r="B81" s="17">
        <f>'06'!F79</f>
        <v>19886.8</v>
      </c>
      <c r="C81" s="17">
        <v>0</v>
      </c>
      <c r="D81" s="17">
        <v>0</v>
      </c>
      <c r="E81" s="17">
        <f t="shared" si="3"/>
        <v>19886.8</v>
      </c>
    </row>
    <row r="82" spans="1:5" ht="12.75">
      <c r="A82" s="24">
        <v>30164</v>
      </c>
      <c r="B82" s="17">
        <f>'06'!F80</f>
        <v>21079.96</v>
      </c>
      <c r="C82" s="17">
        <v>0</v>
      </c>
      <c r="D82" s="17">
        <v>0</v>
      </c>
      <c r="E82" s="17">
        <f t="shared" si="3"/>
        <v>21079.96</v>
      </c>
    </row>
    <row r="83" spans="1:5" ht="12.75">
      <c r="A83" s="24">
        <v>30195</v>
      </c>
      <c r="B83" s="17">
        <f>'06'!F81</f>
        <v>22555.56</v>
      </c>
      <c r="C83" s="17">
        <v>0</v>
      </c>
      <c r="D83" s="17">
        <v>0</v>
      </c>
      <c r="E83" s="17">
        <f t="shared" si="3"/>
        <v>22555.56</v>
      </c>
    </row>
    <row r="84" spans="1:5" ht="12.75">
      <c r="A84" s="24">
        <v>30225</v>
      </c>
      <c r="B84" s="17">
        <f>'06'!F82</f>
        <v>24134.4</v>
      </c>
      <c r="C84" s="17">
        <v>0</v>
      </c>
      <c r="D84" s="17">
        <v>0</v>
      </c>
      <c r="E84" s="17">
        <f t="shared" si="3"/>
        <v>24134.4</v>
      </c>
    </row>
    <row r="85" spans="1:5" ht="12.75">
      <c r="A85" s="24">
        <v>30256</v>
      </c>
      <c r="B85" s="17">
        <f>'06'!F83</f>
        <v>25823.83</v>
      </c>
      <c r="C85" s="17">
        <v>0</v>
      </c>
      <c r="D85" s="17">
        <v>0</v>
      </c>
      <c r="E85" s="17">
        <f t="shared" si="3"/>
        <v>25823.83</v>
      </c>
    </row>
    <row r="86" spans="1:5" ht="12.75">
      <c r="A86" s="24">
        <v>30286</v>
      </c>
      <c r="B86" s="17">
        <f>'06'!F84</f>
        <v>27502.38</v>
      </c>
      <c r="C86" s="17">
        <v>0</v>
      </c>
      <c r="D86" s="17">
        <v>0</v>
      </c>
      <c r="E86" s="17">
        <f t="shared" si="3"/>
        <v>27502.38</v>
      </c>
    </row>
    <row r="87" spans="1:5" ht="12.75">
      <c r="A87" s="24" t="s">
        <v>33</v>
      </c>
      <c r="B87" s="17">
        <f>'06'!F85</f>
        <v>0</v>
      </c>
      <c r="C87" s="17">
        <v>0</v>
      </c>
      <c r="D87" s="17">
        <v>0</v>
      </c>
      <c r="E87" s="17">
        <f t="shared" si="3"/>
        <v>0</v>
      </c>
    </row>
    <row r="88" spans="1:5" ht="12.75">
      <c r="A88" s="24">
        <v>30317</v>
      </c>
      <c r="B88" s="17">
        <f>'06'!F86</f>
        <v>29290.01</v>
      </c>
      <c r="C88" s="17">
        <v>0</v>
      </c>
      <c r="D88" s="17">
        <v>0</v>
      </c>
      <c r="E88" s="17">
        <f aca="true" t="shared" si="4" ref="E88:E103">B88+C88+D88</f>
        <v>29290.01</v>
      </c>
    </row>
    <row r="89" spans="1:5" ht="12.75">
      <c r="A89" s="24">
        <v>30348</v>
      </c>
      <c r="B89" s="17">
        <f>'06'!F87</f>
        <v>31047.45</v>
      </c>
      <c r="C89" s="17">
        <v>0</v>
      </c>
      <c r="D89" s="17">
        <v>0</v>
      </c>
      <c r="E89" s="17">
        <f t="shared" si="4"/>
        <v>31047.45</v>
      </c>
    </row>
    <row r="90" spans="1:5" ht="12.75">
      <c r="A90" s="24">
        <v>30376</v>
      </c>
      <c r="B90" s="17">
        <f>'06'!F88</f>
        <v>33127.59</v>
      </c>
      <c r="C90" s="17">
        <v>0</v>
      </c>
      <c r="D90" s="17">
        <v>0</v>
      </c>
      <c r="E90" s="17">
        <f t="shared" si="4"/>
        <v>33127.59</v>
      </c>
    </row>
    <row r="91" spans="1:5" ht="12.75">
      <c r="A91" s="24">
        <v>30407</v>
      </c>
      <c r="B91" s="17">
        <f>'06'!F89</f>
        <v>36109.08</v>
      </c>
      <c r="C91" s="17">
        <v>0</v>
      </c>
      <c r="D91" s="17">
        <v>0</v>
      </c>
      <c r="E91" s="17">
        <f t="shared" si="4"/>
        <v>36109.08</v>
      </c>
    </row>
    <row r="92" spans="1:5" ht="12.75">
      <c r="A92" s="24">
        <v>30437</v>
      </c>
      <c r="B92" s="17">
        <f>'06'!F90</f>
        <v>39358.93</v>
      </c>
      <c r="C92" s="17">
        <v>0</v>
      </c>
      <c r="D92" s="17">
        <v>0</v>
      </c>
      <c r="E92" s="17">
        <f t="shared" si="4"/>
        <v>39358.93</v>
      </c>
    </row>
    <row r="93" spans="1:5" ht="12.75">
      <c r="A93" s="24">
        <v>30468</v>
      </c>
      <c r="B93" s="17">
        <f>'06'!F91</f>
        <v>42508.16</v>
      </c>
      <c r="C93" s="17">
        <v>0</v>
      </c>
      <c r="D93" s="17">
        <v>0</v>
      </c>
      <c r="E93" s="17">
        <f t="shared" si="4"/>
        <v>42508.16</v>
      </c>
    </row>
    <row r="94" spans="1:5" ht="12.75">
      <c r="A94" s="24">
        <v>30498</v>
      </c>
      <c r="B94" s="17">
        <f>'06'!F92</f>
        <v>45823.22</v>
      </c>
      <c r="C94" s="17">
        <v>0</v>
      </c>
      <c r="D94" s="17">
        <v>0</v>
      </c>
      <c r="E94" s="17">
        <f t="shared" si="4"/>
        <v>45823.22</v>
      </c>
    </row>
    <row r="95" spans="1:5" ht="12.75">
      <c r="A95" s="24">
        <v>30529</v>
      </c>
      <c r="B95" s="17">
        <f>'06'!F93</f>
        <v>49947.26</v>
      </c>
      <c r="C95" s="17">
        <v>0</v>
      </c>
      <c r="D95" s="17">
        <v>0</v>
      </c>
      <c r="E95" s="17">
        <f t="shared" si="4"/>
        <v>49947.26</v>
      </c>
    </row>
    <row r="96" spans="1:5" ht="12.75">
      <c r="A96" s="24">
        <v>30560</v>
      </c>
      <c r="B96" s="17">
        <f>'06'!F94</f>
        <v>54192.75</v>
      </c>
      <c r="C96" s="17">
        <v>0</v>
      </c>
      <c r="D96" s="17">
        <v>0</v>
      </c>
      <c r="E96" s="17">
        <f t="shared" si="4"/>
        <v>54192.75</v>
      </c>
    </row>
    <row r="97" spans="1:5" ht="12.75">
      <c r="A97" s="24">
        <v>30590</v>
      </c>
      <c r="B97" s="17">
        <f>'06'!F95</f>
        <v>59341.02</v>
      </c>
      <c r="C97" s="17">
        <v>0</v>
      </c>
      <c r="D97" s="17">
        <v>0</v>
      </c>
      <c r="E97" s="17">
        <f t="shared" si="4"/>
        <v>59341.02</v>
      </c>
    </row>
    <row r="98" spans="1:5" ht="12.75">
      <c r="A98" s="24">
        <v>30621</v>
      </c>
      <c r="B98" s="17">
        <f>'06'!F96</f>
        <v>65097.13</v>
      </c>
      <c r="C98" s="17">
        <v>0</v>
      </c>
      <c r="D98" s="17">
        <v>0</v>
      </c>
      <c r="E98" s="17">
        <f t="shared" si="4"/>
        <v>65097.13</v>
      </c>
    </row>
    <row r="99" spans="1:5" ht="12.75">
      <c r="A99" s="24">
        <v>30651</v>
      </c>
      <c r="B99" s="17">
        <f>'06'!F97</f>
        <v>70565.27</v>
      </c>
      <c r="C99" s="17">
        <v>0</v>
      </c>
      <c r="D99" s="17">
        <v>0</v>
      </c>
      <c r="E99" s="17">
        <f t="shared" si="4"/>
        <v>70565.27</v>
      </c>
    </row>
    <row r="100" spans="1:5" ht="12.75">
      <c r="A100" s="24" t="s">
        <v>34</v>
      </c>
      <c r="B100" s="17">
        <f>'06'!F98</f>
        <v>0</v>
      </c>
      <c r="C100" s="17">
        <v>0</v>
      </c>
      <c r="D100" s="17">
        <v>0</v>
      </c>
      <c r="E100" s="17">
        <f t="shared" si="4"/>
        <v>0</v>
      </c>
    </row>
    <row r="101" spans="1:5" ht="12.75">
      <c r="A101" s="24">
        <v>30682</v>
      </c>
      <c r="B101" s="17">
        <f>'06'!F99</f>
        <v>75928.25</v>
      </c>
      <c r="C101" s="17">
        <v>0</v>
      </c>
      <c r="D101" s="17">
        <v>0</v>
      </c>
      <c r="E101" s="17">
        <f t="shared" si="4"/>
        <v>75928.25</v>
      </c>
    </row>
    <row r="102" spans="1:5" ht="12.75">
      <c r="A102" s="24">
        <v>30713</v>
      </c>
      <c r="B102" s="17">
        <f>'06'!F100</f>
        <v>83369.26</v>
      </c>
      <c r="C102" s="17">
        <v>0</v>
      </c>
      <c r="D102" s="17">
        <v>0</v>
      </c>
      <c r="E102" s="17">
        <f t="shared" si="4"/>
        <v>83369.26</v>
      </c>
    </row>
    <row r="103" spans="1:5" ht="12.75">
      <c r="A103" s="24">
        <v>30742</v>
      </c>
      <c r="B103" s="17">
        <f>'06'!F101</f>
        <v>93623.73</v>
      </c>
      <c r="C103" s="17">
        <v>0</v>
      </c>
      <c r="D103" s="17">
        <v>0</v>
      </c>
      <c r="E103" s="17">
        <f t="shared" si="4"/>
        <v>93623.73</v>
      </c>
    </row>
    <row r="104" spans="1:5" ht="12.75">
      <c r="A104" s="24">
        <v>30773</v>
      </c>
      <c r="B104" s="17">
        <f>'06'!F102</f>
        <v>102986.09</v>
      </c>
      <c r="C104" s="17">
        <v>0</v>
      </c>
      <c r="D104" s="17">
        <v>0</v>
      </c>
      <c r="E104" s="17">
        <f aca="true" t="shared" si="5" ref="E104:E119">B104+C104+D104</f>
        <v>102986.09</v>
      </c>
    </row>
    <row r="105" spans="1:5" ht="12.75">
      <c r="A105" s="24">
        <v>30803</v>
      </c>
      <c r="B105" s="17">
        <f>'06'!F103</f>
        <v>112151.84</v>
      </c>
      <c r="C105" s="17">
        <v>0</v>
      </c>
      <c r="D105" s="17">
        <v>0</v>
      </c>
      <c r="E105" s="17">
        <f t="shared" si="5"/>
        <v>112151.84</v>
      </c>
    </row>
    <row r="106" spans="1:5" ht="12.75">
      <c r="A106" s="24">
        <v>30834</v>
      </c>
      <c r="B106" s="17">
        <f>'06'!F104</f>
        <v>122133.33</v>
      </c>
      <c r="C106" s="17">
        <v>0</v>
      </c>
      <c r="D106" s="17">
        <v>0</v>
      </c>
      <c r="E106" s="17">
        <f t="shared" si="5"/>
        <v>122133.33</v>
      </c>
    </row>
    <row r="107" spans="1:5" ht="12.75">
      <c r="A107" s="24">
        <v>30864</v>
      </c>
      <c r="B107" s="17">
        <f>'06'!F105</f>
        <v>133369.55</v>
      </c>
      <c r="C107" s="17">
        <v>0</v>
      </c>
      <c r="D107" s="17">
        <v>0</v>
      </c>
      <c r="E107" s="17">
        <f t="shared" si="5"/>
        <v>133369.55</v>
      </c>
    </row>
    <row r="108" spans="1:5" ht="12.75">
      <c r="A108" s="24">
        <v>30895</v>
      </c>
      <c r="B108" s="17">
        <f>'06'!F106</f>
        <v>147106.6</v>
      </c>
      <c r="C108" s="17">
        <v>0</v>
      </c>
      <c r="D108" s="17">
        <v>0</v>
      </c>
      <c r="E108" s="17">
        <f t="shared" si="5"/>
        <v>147106.6</v>
      </c>
    </row>
    <row r="109" spans="1:5" ht="12.75">
      <c r="A109" s="24">
        <v>30926</v>
      </c>
      <c r="B109" s="17">
        <f>'06'!F107</f>
        <v>162699.91</v>
      </c>
      <c r="C109" s="17">
        <v>0</v>
      </c>
      <c r="D109" s="17">
        <v>0</v>
      </c>
      <c r="E109" s="17">
        <f t="shared" si="5"/>
        <v>162699.91</v>
      </c>
    </row>
    <row r="110" spans="1:5" ht="12.75">
      <c r="A110" s="24">
        <v>30956</v>
      </c>
      <c r="B110" s="17">
        <f>'06'!F108</f>
        <v>179779.18</v>
      </c>
      <c r="C110" s="17">
        <v>0</v>
      </c>
      <c r="D110" s="17">
        <v>0</v>
      </c>
      <c r="E110" s="17">
        <f t="shared" si="5"/>
        <v>179779.18</v>
      </c>
    </row>
    <row r="111" spans="1:5" ht="12.75">
      <c r="A111" s="24">
        <v>30987</v>
      </c>
      <c r="B111" s="17">
        <f>'06'!F109</f>
        <v>202436.07</v>
      </c>
      <c r="C111" s="17">
        <v>0</v>
      </c>
      <c r="D111" s="17">
        <v>0</v>
      </c>
      <c r="E111" s="17">
        <f t="shared" si="5"/>
        <v>202436.07</v>
      </c>
    </row>
    <row r="112" spans="1:5" ht="12.75">
      <c r="A112" s="24">
        <v>31017</v>
      </c>
      <c r="B112" s="17">
        <f>'06'!F110</f>
        <v>222477.22</v>
      </c>
      <c r="C112" s="17">
        <v>0</v>
      </c>
      <c r="D112" s="17">
        <v>0</v>
      </c>
      <c r="E112" s="17">
        <f t="shared" si="5"/>
        <v>222477.22</v>
      </c>
    </row>
    <row r="113" spans="1:5" ht="12.75">
      <c r="A113" s="24" t="s">
        <v>35</v>
      </c>
      <c r="B113" s="17">
        <f>'06'!F111</f>
        <v>0</v>
      </c>
      <c r="C113" s="17">
        <v>0</v>
      </c>
      <c r="D113" s="17">
        <v>0</v>
      </c>
      <c r="E113" s="17">
        <f t="shared" si="5"/>
        <v>0</v>
      </c>
    </row>
    <row r="114" spans="1:5" ht="12.75">
      <c r="A114" s="24">
        <v>31048</v>
      </c>
      <c r="B114" s="17">
        <f>'06'!F112</f>
        <v>245836.74</v>
      </c>
      <c r="C114" s="17">
        <v>0</v>
      </c>
      <c r="D114" s="17">
        <v>0</v>
      </c>
      <c r="E114" s="17">
        <f t="shared" si="5"/>
        <v>245836.74</v>
      </c>
    </row>
    <row r="115" spans="1:5" ht="12.75">
      <c r="A115" s="24">
        <v>31079</v>
      </c>
      <c r="B115" s="17">
        <f>'06'!F113</f>
        <v>276812.85</v>
      </c>
      <c r="C115" s="17">
        <v>0</v>
      </c>
      <c r="D115" s="17">
        <v>0</v>
      </c>
      <c r="E115" s="17">
        <f t="shared" si="5"/>
        <v>276812.85</v>
      </c>
    </row>
    <row r="116" spans="1:5" ht="12.75">
      <c r="A116" s="24">
        <v>31107</v>
      </c>
      <c r="B116" s="17">
        <f>'06'!F114</f>
        <v>305047.75</v>
      </c>
      <c r="C116" s="17">
        <v>0</v>
      </c>
      <c r="D116" s="17">
        <v>0</v>
      </c>
      <c r="E116" s="17">
        <f t="shared" si="5"/>
        <v>305047.75</v>
      </c>
    </row>
    <row r="117" spans="1:5" ht="12.75">
      <c r="A117" s="24">
        <v>31138</v>
      </c>
      <c r="B117" s="17">
        <f>'06'!F115</f>
        <v>343788.77</v>
      </c>
      <c r="C117" s="17">
        <v>0</v>
      </c>
      <c r="D117" s="17">
        <v>0</v>
      </c>
      <c r="E117" s="17">
        <f t="shared" si="5"/>
        <v>343788.77</v>
      </c>
    </row>
    <row r="118" spans="1:5" ht="12.75">
      <c r="A118" s="24">
        <v>31168</v>
      </c>
      <c r="B118" s="17">
        <f>'06'!F116</f>
        <v>384456.58</v>
      </c>
      <c r="C118" s="17">
        <v>0</v>
      </c>
      <c r="D118" s="17">
        <v>0</v>
      </c>
      <c r="E118" s="17">
        <f t="shared" si="5"/>
        <v>384456.58</v>
      </c>
    </row>
    <row r="119" spans="1:5" ht="12.75">
      <c r="A119" s="24">
        <v>31199</v>
      </c>
      <c r="B119" s="17">
        <f>'06'!F117</f>
        <v>422924.92</v>
      </c>
      <c r="C119" s="17">
        <v>0</v>
      </c>
      <c r="D119" s="17">
        <v>0</v>
      </c>
      <c r="E119" s="17">
        <f t="shared" si="5"/>
        <v>422924.92</v>
      </c>
    </row>
    <row r="120" spans="1:5" ht="12.75">
      <c r="A120" s="24">
        <v>31229</v>
      </c>
      <c r="B120" s="17">
        <f>'06'!F118</f>
        <v>461868.69</v>
      </c>
      <c r="C120" s="17">
        <v>0</v>
      </c>
      <c r="D120" s="17">
        <v>0</v>
      </c>
      <c r="E120" s="17">
        <f aca="true" t="shared" si="6" ref="E120:E135">B120+C120+D120</f>
        <v>461868.69</v>
      </c>
    </row>
    <row r="121" spans="1:5" ht="12.75">
      <c r="A121" s="24">
        <v>31260</v>
      </c>
      <c r="B121" s="17">
        <f>'06'!F119</f>
        <v>497035.36</v>
      </c>
      <c r="C121" s="17">
        <v>0</v>
      </c>
      <c r="D121" s="17">
        <v>0</v>
      </c>
      <c r="E121" s="17">
        <f t="shared" si="6"/>
        <v>497035.36</v>
      </c>
    </row>
    <row r="122" spans="1:5" ht="12.75">
      <c r="A122" s="24">
        <v>31291</v>
      </c>
      <c r="B122" s="17">
        <f>'06'!F120</f>
        <v>537691.39</v>
      </c>
      <c r="C122" s="17">
        <v>0</v>
      </c>
      <c r="D122" s="17">
        <v>0</v>
      </c>
      <c r="E122" s="17">
        <f t="shared" si="6"/>
        <v>537691.39</v>
      </c>
    </row>
    <row r="123" spans="1:5" ht="12.75">
      <c r="A123" s="24">
        <v>31321</v>
      </c>
      <c r="B123" s="17">
        <f>'06'!F121</f>
        <v>586621.28</v>
      </c>
      <c r="C123" s="17">
        <v>0</v>
      </c>
      <c r="D123" s="17">
        <v>0</v>
      </c>
      <c r="E123" s="17">
        <f t="shared" si="6"/>
        <v>586621.28</v>
      </c>
    </row>
    <row r="124" spans="1:5" ht="12.75">
      <c r="A124" s="24">
        <v>31352</v>
      </c>
      <c r="B124" s="17">
        <f>'06'!F122</f>
        <v>639417.21</v>
      </c>
      <c r="C124" s="17">
        <v>0</v>
      </c>
      <c r="D124" s="17">
        <v>0</v>
      </c>
      <c r="E124" s="17">
        <f t="shared" si="6"/>
        <v>639417.21</v>
      </c>
    </row>
    <row r="125" spans="1:5" ht="12.75">
      <c r="A125" s="24">
        <v>31382</v>
      </c>
      <c r="B125" s="17">
        <f>'06'!F123</f>
        <v>710520.4</v>
      </c>
      <c r="C125" s="17">
        <v>0</v>
      </c>
      <c r="D125" s="17">
        <v>0</v>
      </c>
      <c r="E125" s="17">
        <f t="shared" si="6"/>
        <v>710520.4</v>
      </c>
    </row>
    <row r="126" spans="1:5" ht="12.75">
      <c r="A126" s="24" t="s">
        <v>64</v>
      </c>
      <c r="B126" s="17">
        <f>'06'!F124</f>
        <v>0</v>
      </c>
      <c r="C126" s="17">
        <v>0</v>
      </c>
      <c r="D126" s="17">
        <v>0</v>
      </c>
      <c r="E126" s="17">
        <f t="shared" si="6"/>
        <v>0</v>
      </c>
    </row>
    <row r="127" spans="1:5" ht="12.75">
      <c r="A127" s="24">
        <v>31413</v>
      </c>
      <c r="B127" s="17">
        <f>'06'!F125</f>
        <v>1330000</v>
      </c>
      <c r="C127" s="17">
        <v>0</v>
      </c>
      <c r="D127" s="17">
        <v>0</v>
      </c>
      <c r="E127" s="17">
        <f t="shared" si="6"/>
        <v>1330000</v>
      </c>
    </row>
    <row r="128" spans="1:5" ht="12.75">
      <c r="A128" s="24">
        <v>31444</v>
      </c>
      <c r="B128" s="17">
        <f>'06'!F126</f>
        <v>1330000</v>
      </c>
      <c r="C128" s="17">
        <v>0</v>
      </c>
      <c r="D128" s="17">
        <v>0</v>
      </c>
      <c r="E128" s="17">
        <f t="shared" si="6"/>
        <v>1330000</v>
      </c>
    </row>
    <row r="129" spans="1:5" ht="12.75">
      <c r="A129" s="24">
        <v>31472</v>
      </c>
      <c r="B129" s="17">
        <f>'06'!F127</f>
        <v>1330</v>
      </c>
      <c r="C129" s="17">
        <v>0</v>
      </c>
      <c r="D129" s="17">
        <v>0</v>
      </c>
      <c r="E129" s="17">
        <f t="shared" si="6"/>
        <v>1330</v>
      </c>
    </row>
    <row r="130" spans="1:5" ht="12.75">
      <c r="A130" s="24">
        <v>31503</v>
      </c>
      <c r="B130" s="17">
        <f>'06'!F128</f>
        <v>1330</v>
      </c>
      <c r="C130" s="17">
        <v>0</v>
      </c>
      <c r="D130" s="17">
        <v>0</v>
      </c>
      <c r="E130" s="17">
        <f t="shared" si="6"/>
        <v>1330</v>
      </c>
    </row>
    <row r="131" spans="1:5" ht="12.75">
      <c r="A131" s="24">
        <v>31533</v>
      </c>
      <c r="B131" s="17">
        <f>'06'!F129</f>
        <v>1330</v>
      </c>
      <c r="C131" s="17">
        <v>0</v>
      </c>
      <c r="D131" s="17">
        <v>0</v>
      </c>
      <c r="E131" s="17">
        <f t="shared" si="6"/>
        <v>1330</v>
      </c>
    </row>
    <row r="132" spans="1:5" ht="12.75">
      <c r="A132" s="24">
        <v>31564</v>
      </c>
      <c r="B132" s="17">
        <f>'06'!F130</f>
        <v>1330</v>
      </c>
      <c r="C132" s="17">
        <v>0</v>
      </c>
      <c r="D132" s="17">
        <v>0</v>
      </c>
      <c r="E132" s="17">
        <f t="shared" si="6"/>
        <v>1330</v>
      </c>
    </row>
    <row r="133" spans="1:5" ht="12.75">
      <c r="A133" s="24">
        <v>31594</v>
      </c>
      <c r="B133" s="17">
        <f>'06'!F131</f>
        <v>1330</v>
      </c>
      <c r="C133" s="17">
        <v>0</v>
      </c>
      <c r="D133" s="17">
        <v>0</v>
      </c>
      <c r="E133" s="17">
        <f t="shared" si="6"/>
        <v>1330</v>
      </c>
    </row>
    <row r="134" spans="1:5" ht="12.75">
      <c r="A134" s="24">
        <v>31625</v>
      </c>
      <c r="B134" s="17">
        <f>'06'!F132</f>
        <v>1330</v>
      </c>
      <c r="C134" s="17">
        <v>0</v>
      </c>
      <c r="D134" s="17">
        <v>0</v>
      </c>
      <c r="E134" s="17">
        <f t="shared" si="6"/>
        <v>1330</v>
      </c>
    </row>
    <row r="135" spans="1:5" ht="12.75">
      <c r="A135" s="24">
        <v>31656</v>
      </c>
      <c r="B135" s="17">
        <f>'06'!F133</f>
        <v>1330</v>
      </c>
      <c r="C135" s="17">
        <v>0</v>
      </c>
      <c r="D135" s="17">
        <v>0</v>
      </c>
      <c r="E135" s="17">
        <f t="shared" si="6"/>
        <v>1330</v>
      </c>
    </row>
    <row r="136" spans="1:5" ht="12.75">
      <c r="A136" s="24">
        <v>31686</v>
      </c>
      <c r="B136" s="17">
        <f>'06'!F134</f>
        <v>1330</v>
      </c>
      <c r="C136" s="17">
        <v>0</v>
      </c>
      <c r="D136" s="17">
        <v>0</v>
      </c>
      <c r="E136" s="17">
        <f aca="true" t="shared" si="7" ref="E136:E151">B136+C136+D136</f>
        <v>1330</v>
      </c>
    </row>
    <row r="137" spans="1:5" ht="12.75">
      <c r="A137" s="24">
        <v>31717</v>
      </c>
      <c r="B137" s="17">
        <f>'06'!F135</f>
        <v>1330</v>
      </c>
      <c r="C137" s="17">
        <v>0</v>
      </c>
      <c r="D137" s="17">
        <v>0</v>
      </c>
      <c r="E137" s="17">
        <f t="shared" si="7"/>
        <v>1330</v>
      </c>
    </row>
    <row r="138" spans="1:5" ht="12.75">
      <c r="A138" s="24">
        <v>31747</v>
      </c>
      <c r="B138" s="17">
        <f>'06'!F136</f>
        <v>1330</v>
      </c>
      <c r="C138" s="17">
        <v>0</v>
      </c>
      <c r="D138" s="17">
        <v>0</v>
      </c>
      <c r="E138" s="17">
        <f t="shared" si="7"/>
        <v>1330</v>
      </c>
    </row>
    <row r="139" spans="1:5" ht="12.75">
      <c r="A139" s="24" t="s">
        <v>65</v>
      </c>
      <c r="B139" s="17">
        <f>'06'!F137</f>
        <v>0</v>
      </c>
      <c r="C139" s="17">
        <v>0</v>
      </c>
      <c r="D139" s="17">
        <v>0</v>
      </c>
      <c r="E139" s="17">
        <f t="shared" si="7"/>
        <v>0</v>
      </c>
    </row>
    <row r="140" spans="1:5" ht="12.75">
      <c r="A140" s="24">
        <v>31778</v>
      </c>
      <c r="B140" s="17">
        <f>'06'!F138</f>
        <v>7632.67</v>
      </c>
      <c r="C140" s="17">
        <v>0</v>
      </c>
      <c r="D140" s="17">
        <v>0</v>
      </c>
      <c r="E140" s="17">
        <f t="shared" si="7"/>
        <v>7632.67</v>
      </c>
    </row>
    <row r="141" spans="1:5" ht="12.75">
      <c r="A141" s="24">
        <v>31809</v>
      </c>
      <c r="B141" s="17">
        <f>'06'!F139</f>
        <v>7632.67</v>
      </c>
      <c r="C141" s="17">
        <v>0</v>
      </c>
      <c r="D141" s="17">
        <v>0</v>
      </c>
      <c r="E141" s="17">
        <f t="shared" si="7"/>
        <v>7632.67</v>
      </c>
    </row>
    <row r="142" spans="1:5" ht="12.75">
      <c r="A142" s="24">
        <v>31837</v>
      </c>
      <c r="B142" s="17">
        <f>'06'!F140</f>
        <v>7632.67</v>
      </c>
      <c r="C142" s="17">
        <v>0</v>
      </c>
      <c r="D142" s="17">
        <v>0</v>
      </c>
      <c r="E142" s="17">
        <f t="shared" si="7"/>
        <v>7632.67</v>
      </c>
    </row>
    <row r="143" spans="1:5" ht="12.75">
      <c r="A143" s="24">
        <v>31868</v>
      </c>
      <c r="B143" s="17">
        <f>'06'!F141</f>
        <v>7632.67</v>
      </c>
      <c r="C143" s="17">
        <v>0</v>
      </c>
      <c r="D143" s="17">
        <v>0</v>
      </c>
      <c r="E143" s="17">
        <f t="shared" si="7"/>
        <v>7632.67</v>
      </c>
    </row>
    <row r="144" spans="1:5" ht="12.75">
      <c r="A144" s="24">
        <v>31898</v>
      </c>
      <c r="B144" s="17">
        <f>'06'!F142</f>
        <v>7632.67</v>
      </c>
      <c r="C144" s="17">
        <v>0</v>
      </c>
      <c r="D144" s="17">
        <v>0</v>
      </c>
      <c r="E144" s="17">
        <f t="shared" si="7"/>
        <v>7632.67</v>
      </c>
    </row>
    <row r="145" spans="1:5" ht="12.75">
      <c r="A145" s="24">
        <v>31929</v>
      </c>
      <c r="B145" s="17">
        <f>'06'!F143</f>
        <v>7632.67</v>
      </c>
      <c r="C145" s="17">
        <v>0</v>
      </c>
      <c r="D145" s="17">
        <v>0</v>
      </c>
      <c r="E145" s="17">
        <f t="shared" si="7"/>
        <v>7632.67</v>
      </c>
    </row>
    <row r="146" spans="1:5" ht="12.75">
      <c r="A146" s="24">
        <v>31959</v>
      </c>
      <c r="B146" s="17">
        <f>'06'!F144</f>
        <v>7632.67</v>
      </c>
      <c r="C146" s="17">
        <v>0</v>
      </c>
      <c r="D146" s="17">
        <v>0</v>
      </c>
      <c r="E146" s="17">
        <f t="shared" si="7"/>
        <v>7632.67</v>
      </c>
    </row>
    <row r="147" spans="1:5" ht="12.75">
      <c r="A147" s="24">
        <v>31990</v>
      </c>
      <c r="B147" s="17">
        <f>'06'!F145</f>
        <v>7632.67</v>
      </c>
      <c r="C147" s="17">
        <v>0</v>
      </c>
      <c r="D147" s="17">
        <v>0</v>
      </c>
      <c r="E147" s="17">
        <f t="shared" si="7"/>
        <v>7632.67</v>
      </c>
    </row>
    <row r="148" spans="1:5" ht="12.75">
      <c r="A148" s="24">
        <v>32021</v>
      </c>
      <c r="B148" s="17">
        <f>'06'!F146</f>
        <v>7632.67</v>
      </c>
      <c r="C148" s="17">
        <v>0</v>
      </c>
      <c r="D148" s="17">
        <v>0</v>
      </c>
      <c r="E148" s="17">
        <f t="shared" si="7"/>
        <v>7632.67</v>
      </c>
    </row>
    <row r="149" spans="1:5" ht="12.75">
      <c r="A149" s="24">
        <v>32051</v>
      </c>
      <c r="B149" s="17">
        <f>'06'!F147</f>
        <v>7632.67</v>
      </c>
      <c r="C149" s="17">
        <v>0</v>
      </c>
      <c r="D149" s="17">
        <v>0</v>
      </c>
      <c r="E149" s="17">
        <f t="shared" si="7"/>
        <v>7632.67</v>
      </c>
    </row>
    <row r="150" spans="1:5" ht="12.75">
      <c r="A150" s="24">
        <v>32082</v>
      </c>
      <c r="B150" s="17">
        <f>'06'!F148</f>
        <v>7632.67</v>
      </c>
      <c r="C150" s="17">
        <v>0</v>
      </c>
      <c r="D150" s="17">
        <v>0</v>
      </c>
      <c r="E150" s="17">
        <f t="shared" si="7"/>
        <v>7632.67</v>
      </c>
    </row>
    <row r="151" spans="1:5" ht="12.75">
      <c r="A151" s="24">
        <v>32112</v>
      </c>
      <c r="B151" s="17">
        <f>'06'!F149</f>
        <v>7632.67</v>
      </c>
      <c r="C151" s="17">
        <v>0</v>
      </c>
      <c r="D151" s="17">
        <v>0</v>
      </c>
      <c r="E151" s="17">
        <f t="shared" si="7"/>
        <v>7632.67</v>
      </c>
    </row>
    <row r="152" spans="1:5" ht="12.75">
      <c r="A152" s="24" t="s">
        <v>66</v>
      </c>
      <c r="B152" s="17">
        <f>'06'!F150</f>
        <v>0</v>
      </c>
      <c r="C152" s="17">
        <v>0</v>
      </c>
      <c r="D152" s="17">
        <v>0</v>
      </c>
      <c r="E152" s="17">
        <f aca="true" t="shared" si="8" ref="E152:E167">B152+C152+D152</f>
        <v>0</v>
      </c>
    </row>
    <row r="153" spans="1:5" ht="12.75">
      <c r="A153" s="24">
        <v>32143</v>
      </c>
      <c r="B153" s="17">
        <f>'06'!F151</f>
        <v>6057.41</v>
      </c>
      <c r="C153" s="17">
        <v>0</v>
      </c>
      <c r="D153" s="17">
        <v>0</v>
      </c>
      <c r="E153" s="17">
        <f t="shared" si="8"/>
        <v>6057.41</v>
      </c>
    </row>
    <row r="154" spans="1:5" ht="12.75">
      <c r="A154" s="24">
        <v>32174</v>
      </c>
      <c r="B154" s="17">
        <f>'06'!F152</f>
        <v>5930.4</v>
      </c>
      <c r="C154" s="17">
        <v>0</v>
      </c>
      <c r="D154" s="17">
        <v>0</v>
      </c>
      <c r="E154" s="17">
        <f t="shared" si="8"/>
        <v>5930.4</v>
      </c>
    </row>
    <row r="155" spans="1:5" ht="12.75">
      <c r="A155" s="24">
        <v>32203</v>
      </c>
      <c r="B155" s="17">
        <f>'06'!F153</f>
        <v>7420.67</v>
      </c>
      <c r="C155" s="17">
        <v>0</v>
      </c>
      <c r="D155" s="17">
        <v>0</v>
      </c>
      <c r="E155" s="17">
        <f t="shared" si="8"/>
        <v>7420.67</v>
      </c>
    </row>
    <row r="156" spans="1:5" ht="12.75">
      <c r="A156" s="24">
        <v>32234</v>
      </c>
      <c r="B156" s="17">
        <f>'06'!F154</f>
        <v>10250.69</v>
      </c>
      <c r="C156" s="17">
        <v>0</v>
      </c>
      <c r="D156" s="17">
        <v>0</v>
      </c>
      <c r="E156" s="17">
        <f t="shared" si="8"/>
        <v>10250.69</v>
      </c>
    </row>
    <row r="157" spans="1:5" ht="12.75">
      <c r="A157" s="24">
        <v>32264</v>
      </c>
      <c r="B157" s="17">
        <f>'06'!F155</f>
        <v>12110.56</v>
      </c>
      <c r="C157" s="17">
        <v>0</v>
      </c>
      <c r="D157" s="17">
        <v>0</v>
      </c>
      <c r="E157" s="17">
        <f t="shared" si="8"/>
        <v>12110.56</v>
      </c>
    </row>
    <row r="158" spans="1:5" ht="12.75">
      <c r="A158" s="24">
        <v>32295</v>
      </c>
      <c r="B158" s="17">
        <f>'06'!F156</f>
        <v>17100.72</v>
      </c>
      <c r="C158" s="17">
        <v>0</v>
      </c>
      <c r="D158" s="17">
        <v>0</v>
      </c>
      <c r="E158" s="17">
        <f t="shared" si="8"/>
        <v>17100.72</v>
      </c>
    </row>
    <row r="159" spans="1:5" ht="12.75">
      <c r="A159" s="24">
        <v>32325</v>
      </c>
      <c r="B159" s="17">
        <f>'06'!F157</f>
        <v>22868.38</v>
      </c>
      <c r="C159" s="17">
        <v>0</v>
      </c>
      <c r="D159" s="17">
        <v>0</v>
      </c>
      <c r="E159" s="17">
        <f t="shared" si="8"/>
        <v>22868.38</v>
      </c>
    </row>
    <row r="160" spans="1:5" ht="12.75">
      <c r="A160" s="24">
        <v>32356</v>
      </c>
      <c r="B160" s="17">
        <f>'06'!F158</f>
        <v>29282.62</v>
      </c>
      <c r="C160" s="17">
        <v>0</v>
      </c>
      <c r="D160" s="17">
        <v>0</v>
      </c>
      <c r="E160" s="17">
        <f t="shared" si="8"/>
        <v>29282.62</v>
      </c>
    </row>
    <row r="161" spans="1:5" ht="12.75">
      <c r="A161" s="24">
        <v>32387</v>
      </c>
      <c r="B161" s="17">
        <f>'06'!F159</f>
        <v>36866.14</v>
      </c>
      <c r="C161" s="17">
        <v>0</v>
      </c>
      <c r="D161" s="17">
        <v>0</v>
      </c>
      <c r="E161" s="17">
        <f t="shared" si="8"/>
        <v>36866.14</v>
      </c>
    </row>
    <row r="162" spans="1:5" ht="12.75">
      <c r="A162" s="24">
        <v>32417</v>
      </c>
      <c r="B162" s="17">
        <f>'06'!F160</f>
        <v>49699.33</v>
      </c>
      <c r="C162" s="17">
        <v>0</v>
      </c>
      <c r="D162" s="17">
        <v>0</v>
      </c>
      <c r="E162" s="17">
        <f t="shared" si="8"/>
        <v>49699.33</v>
      </c>
    </row>
    <row r="163" spans="1:5" ht="12.75">
      <c r="A163" s="24">
        <v>32448</v>
      </c>
      <c r="B163" s="17">
        <f>'06'!F161</f>
        <v>38031.17</v>
      </c>
      <c r="C163" s="17">
        <v>0</v>
      </c>
      <c r="D163" s="17">
        <v>0</v>
      </c>
      <c r="E163" s="17">
        <f t="shared" si="8"/>
        <v>38031.17</v>
      </c>
    </row>
    <row r="164" spans="1:5" ht="12.75">
      <c r="A164" s="24">
        <v>32478</v>
      </c>
      <c r="B164" s="17">
        <f>'06'!F162</f>
        <v>67774.22</v>
      </c>
      <c r="C164" s="17">
        <v>0</v>
      </c>
      <c r="D164" s="17">
        <v>0</v>
      </c>
      <c r="E164" s="17">
        <f t="shared" si="8"/>
        <v>67774.22</v>
      </c>
    </row>
    <row r="165" spans="1:5" ht="12.75">
      <c r="A165" s="24" t="s">
        <v>67</v>
      </c>
      <c r="B165" s="17">
        <f>'06'!F163</f>
        <v>0</v>
      </c>
      <c r="C165" s="17">
        <v>0</v>
      </c>
      <c r="D165" s="17">
        <v>0</v>
      </c>
      <c r="E165" s="17">
        <f t="shared" si="8"/>
        <v>0</v>
      </c>
    </row>
    <row r="166" spans="1:5" ht="12.75">
      <c r="A166" s="24">
        <v>32509</v>
      </c>
      <c r="B166" s="17">
        <f>'06'!F164</f>
        <v>62.71</v>
      </c>
      <c r="C166" s="17">
        <v>0</v>
      </c>
      <c r="D166" s="17">
        <v>0</v>
      </c>
      <c r="E166" s="17">
        <f t="shared" si="8"/>
        <v>62.71</v>
      </c>
    </row>
    <row r="167" spans="1:5" ht="12.75">
      <c r="A167" s="24">
        <v>32540</v>
      </c>
      <c r="B167" s="17">
        <f>'06'!F165</f>
        <v>81.59</v>
      </c>
      <c r="C167" s="17">
        <v>0</v>
      </c>
      <c r="D167" s="17">
        <v>0</v>
      </c>
      <c r="E167" s="17">
        <f t="shared" si="8"/>
        <v>81.59</v>
      </c>
    </row>
    <row r="168" spans="1:5" ht="12.75">
      <c r="A168" s="24">
        <v>32568</v>
      </c>
      <c r="B168" s="17">
        <f>'06'!F166</f>
        <v>113.18</v>
      </c>
      <c r="C168" s="17">
        <v>0</v>
      </c>
      <c r="D168" s="17">
        <v>0</v>
      </c>
      <c r="E168" s="17">
        <f aca="true" t="shared" si="9" ref="E168:E183">B168+C168+D168</f>
        <v>113.18</v>
      </c>
    </row>
    <row r="169" spans="1:5" ht="12.75">
      <c r="A169" s="24">
        <v>32599</v>
      </c>
      <c r="B169" s="17">
        <f>'06'!F167</f>
        <v>84.49</v>
      </c>
      <c r="C169" s="17">
        <v>0</v>
      </c>
      <c r="D169" s="17">
        <v>0</v>
      </c>
      <c r="E169" s="17">
        <f t="shared" si="9"/>
        <v>84.49</v>
      </c>
    </row>
    <row r="170" spans="1:5" ht="12.75">
      <c r="A170" s="24">
        <v>32629</v>
      </c>
      <c r="B170" s="17">
        <f>'06'!F168</f>
        <v>168.66</v>
      </c>
      <c r="C170" s="17">
        <v>0</v>
      </c>
      <c r="D170" s="17">
        <v>0</v>
      </c>
      <c r="E170" s="17">
        <f t="shared" si="9"/>
        <v>168.66</v>
      </c>
    </row>
    <row r="171" spans="1:5" ht="12.75">
      <c r="A171" s="24">
        <v>32660</v>
      </c>
      <c r="B171" s="17">
        <f>'06'!F169</f>
        <v>193.87</v>
      </c>
      <c r="C171" s="17">
        <v>0</v>
      </c>
      <c r="D171" s="17">
        <v>0</v>
      </c>
      <c r="E171" s="17">
        <f t="shared" si="9"/>
        <v>193.87</v>
      </c>
    </row>
    <row r="172" spans="1:5" ht="12.75">
      <c r="A172" s="24">
        <v>32690</v>
      </c>
      <c r="B172" s="17">
        <f>'06'!F170</f>
        <v>194.85</v>
      </c>
      <c r="C172" s="17">
        <v>0</v>
      </c>
      <c r="D172" s="17">
        <v>0</v>
      </c>
      <c r="E172" s="17">
        <f t="shared" si="9"/>
        <v>194.85</v>
      </c>
    </row>
    <row r="173" spans="1:5" ht="12.75">
      <c r="A173" s="24">
        <v>32721</v>
      </c>
      <c r="B173" s="17">
        <f>'06'!F171</f>
        <v>250.52</v>
      </c>
      <c r="C173" s="17">
        <f>'07'!F22</f>
        <v>193.45</v>
      </c>
      <c r="D173" s="17">
        <v>0</v>
      </c>
      <c r="E173" s="17">
        <f t="shared" si="9"/>
        <v>443.97</v>
      </c>
    </row>
    <row r="174" spans="1:5" ht="12.75">
      <c r="A174" s="24">
        <v>32752</v>
      </c>
      <c r="B174" s="17">
        <f>'06'!F172</f>
        <v>581.78</v>
      </c>
      <c r="C174" s="17">
        <f>'07'!F23</f>
        <v>962.71</v>
      </c>
      <c r="D174" s="17">
        <v>0</v>
      </c>
      <c r="E174" s="17">
        <f t="shared" si="9"/>
        <v>1544.49</v>
      </c>
    </row>
    <row r="175" spans="1:5" ht="12.75">
      <c r="A175" s="24">
        <v>32782</v>
      </c>
      <c r="B175" s="17">
        <f>'06'!F173</f>
        <v>1051.68</v>
      </c>
      <c r="C175" s="17">
        <f>'07'!F24</f>
        <v>1740.28</v>
      </c>
      <c r="D175" s="17">
        <v>0</v>
      </c>
      <c r="E175" s="17">
        <f t="shared" si="9"/>
        <v>2791.96</v>
      </c>
    </row>
    <row r="176" spans="1:5" ht="12.75">
      <c r="A176" s="24">
        <v>32813</v>
      </c>
      <c r="B176" s="17">
        <f>'06'!F174</f>
        <v>1190.67</v>
      </c>
      <c r="C176" s="17">
        <f>'07'!F25</f>
        <v>1970.27</v>
      </c>
      <c r="D176" s="17">
        <v>0</v>
      </c>
      <c r="E176" s="17">
        <f t="shared" si="9"/>
        <v>3160.94</v>
      </c>
    </row>
    <row r="177" spans="1:5" ht="12.75">
      <c r="A177" s="24">
        <v>32843</v>
      </c>
      <c r="B177" s="17">
        <f>'06'!F175</f>
        <v>1318.02</v>
      </c>
      <c r="C177" s="17">
        <f>'07'!F26</f>
        <v>2181</v>
      </c>
      <c r="D177" s="17">
        <v>0</v>
      </c>
      <c r="E177" s="17">
        <f t="shared" si="9"/>
        <v>3499.02</v>
      </c>
    </row>
    <row r="178" spans="1:5" ht="12.75">
      <c r="A178" s="24" t="s">
        <v>68</v>
      </c>
      <c r="B178" s="17">
        <f>'06'!F176</f>
        <v>0</v>
      </c>
      <c r="C178" s="17">
        <f>'07'!F27</f>
        <v>0</v>
      </c>
      <c r="D178" s="17">
        <f>'09'!K22</f>
        <v>6730.84</v>
      </c>
      <c r="E178" s="17">
        <f t="shared" si="9"/>
        <v>6730.84</v>
      </c>
    </row>
    <row r="179" spans="1:5" ht="12.75">
      <c r="A179" s="24">
        <v>32874</v>
      </c>
      <c r="B179" s="17">
        <f>'06'!F177</f>
        <v>1133.33</v>
      </c>
      <c r="C179" s="17">
        <f>'07'!F28</f>
        <v>1875.39</v>
      </c>
      <c r="D179" s="17">
        <v>0</v>
      </c>
      <c r="E179" s="17">
        <f t="shared" si="9"/>
        <v>3008.72</v>
      </c>
    </row>
    <row r="180" spans="1:5" ht="12.75">
      <c r="A180" s="24">
        <v>32905</v>
      </c>
      <c r="B180" s="17">
        <f>'06'!F178</f>
        <v>1951.84</v>
      </c>
      <c r="C180" s="17">
        <f>'07'!F29</f>
        <v>3229.83</v>
      </c>
      <c r="D180" s="17">
        <v>0</v>
      </c>
      <c r="E180" s="17">
        <f t="shared" si="9"/>
        <v>5181.67</v>
      </c>
    </row>
    <row r="181" spans="1:5" ht="12.75">
      <c r="A181" s="24">
        <v>32933</v>
      </c>
      <c r="B181" s="17">
        <f>'06'!F179</f>
        <v>1455.61</v>
      </c>
      <c r="C181" s="17">
        <f>'07'!F30</f>
        <v>2408.68</v>
      </c>
      <c r="D181" s="17">
        <v>0</v>
      </c>
      <c r="E181" s="17">
        <f t="shared" si="9"/>
        <v>3864.29</v>
      </c>
    </row>
    <row r="182" spans="1:5" ht="12.75">
      <c r="A182" s="24">
        <v>32964</v>
      </c>
      <c r="B182" s="17">
        <f>'06'!F180</f>
        <v>1677.76</v>
      </c>
      <c r="C182" s="17">
        <f>'07'!F31</f>
        <v>2776.3</v>
      </c>
      <c r="D182" s="17">
        <v>0</v>
      </c>
      <c r="E182" s="17">
        <f t="shared" si="9"/>
        <v>4454.06</v>
      </c>
    </row>
    <row r="183" spans="1:5" ht="12.75">
      <c r="A183" s="24">
        <v>32994</v>
      </c>
      <c r="B183" s="17">
        <f>'06'!F181</f>
        <v>8753.47</v>
      </c>
      <c r="C183" s="17">
        <f>'07'!F32</f>
        <v>14484.91</v>
      </c>
      <c r="D183" s="17">
        <v>0</v>
      </c>
      <c r="E183" s="17">
        <f t="shared" si="9"/>
        <v>23238.38</v>
      </c>
    </row>
    <row r="184" spans="1:5" ht="12.75">
      <c r="A184" s="24">
        <v>33025</v>
      </c>
      <c r="B184" s="17">
        <f>'06'!F182</f>
        <v>10257.41</v>
      </c>
      <c r="C184" s="17">
        <f>'07'!F33</f>
        <v>16973.57</v>
      </c>
      <c r="D184" s="17">
        <v>0</v>
      </c>
      <c r="E184" s="17">
        <f aca="true" t="shared" si="10" ref="E184:E199">B184+C184+D184</f>
        <v>27230.98</v>
      </c>
    </row>
    <row r="185" spans="1:5" ht="12.75">
      <c r="A185" s="24">
        <v>33055</v>
      </c>
      <c r="B185" s="17">
        <f>'06'!F183</f>
        <v>8999.2</v>
      </c>
      <c r="C185" s="17">
        <f>'07'!F34</f>
        <v>14891.54</v>
      </c>
      <c r="D185" s="17">
        <v>0</v>
      </c>
      <c r="E185" s="17">
        <f t="shared" si="10"/>
        <v>23890.74</v>
      </c>
    </row>
    <row r="186" spans="1:5" ht="12.75">
      <c r="A186" s="24">
        <v>33086</v>
      </c>
      <c r="B186" s="17">
        <f>'06'!F184</f>
        <v>14448.22</v>
      </c>
      <c r="C186" s="17">
        <f>'07'!F35</f>
        <v>23908.37</v>
      </c>
      <c r="D186" s="17">
        <v>0</v>
      </c>
      <c r="E186" s="17">
        <f t="shared" si="10"/>
        <v>38356.59</v>
      </c>
    </row>
    <row r="187" spans="1:5" ht="12.75">
      <c r="A187" s="24">
        <v>33117</v>
      </c>
      <c r="B187" s="17">
        <f>'06'!F185</f>
        <v>18506.88</v>
      </c>
      <c r="C187" s="17">
        <f>'07'!F36</f>
        <v>30624.48</v>
      </c>
      <c r="D187" s="17">
        <v>0</v>
      </c>
      <c r="E187" s="17">
        <f t="shared" si="10"/>
        <v>49131.36</v>
      </c>
    </row>
    <row r="188" spans="1:5" ht="12.75">
      <c r="A188" s="24">
        <v>33147</v>
      </c>
      <c r="B188" s="17">
        <f>'06'!F186</f>
        <v>20399.57</v>
      </c>
      <c r="C188" s="17">
        <f>'07'!F37</f>
        <v>33756.43</v>
      </c>
      <c r="D188" s="17">
        <v>0</v>
      </c>
      <c r="E188" s="17">
        <f t="shared" si="10"/>
        <v>54156</v>
      </c>
    </row>
    <row r="189" spans="1:5" ht="12.75">
      <c r="A189" s="24">
        <v>33178</v>
      </c>
      <c r="B189" s="17">
        <f>'06'!F187</f>
        <v>20358.8</v>
      </c>
      <c r="C189" s="17">
        <f>'07'!F38</f>
        <v>33688.96</v>
      </c>
      <c r="D189" s="17">
        <v>0</v>
      </c>
      <c r="E189" s="17">
        <f t="shared" si="10"/>
        <v>54047.76</v>
      </c>
    </row>
    <row r="190" spans="1:5" ht="12.75">
      <c r="A190" s="24">
        <v>33208</v>
      </c>
      <c r="B190" s="17">
        <f>'06'!F188</f>
        <v>18175.92</v>
      </c>
      <c r="C190" s="17">
        <f>'07'!F39</f>
        <v>30076.82</v>
      </c>
      <c r="D190" s="17">
        <v>0</v>
      </c>
      <c r="E190" s="17">
        <f t="shared" si="10"/>
        <v>48252.74</v>
      </c>
    </row>
    <row r="191" spans="1:5" ht="12.75">
      <c r="A191" s="24" t="s">
        <v>69</v>
      </c>
      <c r="B191" s="17">
        <f>'06'!F189</f>
        <v>0</v>
      </c>
      <c r="C191" s="17">
        <f>'07'!F40</f>
        <v>0</v>
      </c>
      <c r="D191" s="17">
        <f>'09'!K23</f>
        <v>196372.38</v>
      </c>
      <c r="E191" s="17">
        <f t="shared" si="10"/>
        <v>196372.38</v>
      </c>
    </row>
    <row r="192" spans="1:5" ht="12.75">
      <c r="A192" s="24">
        <v>33239</v>
      </c>
      <c r="B192" s="17">
        <f>'06'!F190</f>
        <v>14427.28</v>
      </c>
      <c r="C192" s="17">
        <f>'07'!F41</f>
        <v>23873.72</v>
      </c>
      <c r="D192" s="17">
        <v>0</v>
      </c>
      <c r="E192" s="17">
        <f t="shared" si="10"/>
        <v>38301</v>
      </c>
    </row>
    <row r="193" spans="1:5" ht="12.75">
      <c r="A193" s="24">
        <v>33270</v>
      </c>
      <c r="B193" s="17">
        <f>'06'!F191</f>
        <v>30875.38</v>
      </c>
      <c r="C193" s="17">
        <f>'07'!F42</f>
        <v>51091.4</v>
      </c>
      <c r="D193" s="17">
        <v>0</v>
      </c>
      <c r="E193" s="17">
        <f t="shared" si="10"/>
        <v>81966.78</v>
      </c>
    </row>
    <row r="194" spans="1:5" ht="12.75">
      <c r="A194" s="24">
        <v>33298</v>
      </c>
      <c r="B194" s="17">
        <f>'06'!F192</f>
        <v>22998.98</v>
      </c>
      <c r="C194" s="17">
        <f>'07'!F43</f>
        <v>38057.83</v>
      </c>
      <c r="D194" s="17">
        <v>0</v>
      </c>
      <c r="E194" s="17">
        <f t="shared" si="10"/>
        <v>61056.81</v>
      </c>
    </row>
    <row r="195" spans="1:5" ht="12.75">
      <c r="A195" s="24">
        <v>33329</v>
      </c>
      <c r="B195" s="17">
        <f>'06'!F193</f>
        <v>53418.74</v>
      </c>
      <c r="C195" s="17">
        <f>'07'!F44</f>
        <v>88395.29</v>
      </c>
      <c r="D195" s="17">
        <v>0</v>
      </c>
      <c r="E195" s="17">
        <f t="shared" si="10"/>
        <v>141814.03</v>
      </c>
    </row>
    <row r="196" spans="1:5" ht="12.75">
      <c r="A196" s="24">
        <v>33359</v>
      </c>
      <c r="B196" s="17">
        <f>'06'!F194</f>
        <v>58812.32</v>
      </c>
      <c r="C196" s="17">
        <f>'07'!F45</f>
        <v>97320.38</v>
      </c>
      <c r="D196" s="17">
        <v>0</v>
      </c>
      <c r="E196" s="17">
        <f t="shared" si="10"/>
        <v>156132.7</v>
      </c>
    </row>
    <row r="197" spans="1:5" ht="12.75">
      <c r="A197" s="24">
        <v>33390</v>
      </c>
      <c r="B197" s="17">
        <f>'06'!F195</f>
        <v>64052.58</v>
      </c>
      <c r="C197" s="17">
        <f>'07'!F46</f>
        <v>105991.76</v>
      </c>
      <c r="D197" s="17">
        <v>0</v>
      </c>
      <c r="E197" s="17">
        <f t="shared" si="10"/>
        <v>170044.34</v>
      </c>
    </row>
    <row r="198" spans="1:5" ht="12.75">
      <c r="A198" s="24">
        <v>33420</v>
      </c>
      <c r="B198" s="17">
        <f>'06'!F196</f>
        <v>43158.64</v>
      </c>
      <c r="C198" s="17">
        <f>'07'!F47</f>
        <v>71417.28</v>
      </c>
      <c r="D198" s="17">
        <v>0</v>
      </c>
      <c r="E198" s="17">
        <f t="shared" si="10"/>
        <v>114575.92</v>
      </c>
    </row>
    <row r="199" spans="1:5" ht="12.75">
      <c r="A199" s="24">
        <v>33451</v>
      </c>
      <c r="B199" s="17">
        <f>'06'!F197</f>
        <v>37392.88</v>
      </c>
      <c r="C199" s="17">
        <f>'07'!F48</f>
        <v>61876.32</v>
      </c>
      <c r="D199" s="17">
        <v>0</v>
      </c>
      <c r="E199" s="17">
        <f t="shared" si="10"/>
        <v>99269.2</v>
      </c>
    </row>
    <row r="200" spans="1:5" ht="12.75">
      <c r="A200" s="24">
        <v>33482</v>
      </c>
      <c r="B200" s="17">
        <f>'06'!F198</f>
        <v>24862.21</v>
      </c>
      <c r="C200" s="17">
        <f>'07'!F49</f>
        <v>41141.03</v>
      </c>
      <c r="D200" s="17">
        <v>0</v>
      </c>
      <c r="E200" s="17">
        <f aca="true" t="shared" si="11" ref="E200:E206">B200+C200+D200</f>
        <v>66003.24</v>
      </c>
    </row>
    <row r="201" spans="1:5" ht="12.75">
      <c r="A201" s="24">
        <v>33512</v>
      </c>
      <c r="B201" s="17">
        <f>'06'!F199</f>
        <v>65857.34</v>
      </c>
      <c r="C201" s="17">
        <f>'07'!F50</f>
        <v>108978.22</v>
      </c>
      <c r="D201" s="17">
        <v>0</v>
      </c>
      <c r="E201" s="17">
        <f t="shared" si="11"/>
        <v>174835.56</v>
      </c>
    </row>
    <row r="202" spans="1:5" ht="12.75">
      <c r="A202" s="24">
        <v>33543</v>
      </c>
      <c r="B202" s="17">
        <f>'06'!F200</f>
        <v>103384.51</v>
      </c>
      <c r="C202" s="17">
        <f>'07'!F51</f>
        <v>171076.75</v>
      </c>
      <c r="D202" s="17">
        <v>0</v>
      </c>
      <c r="E202" s="17">
        <f t="shared" si="11"/>
        <v>274461.26</v>
      </c>
    </row>
    <row r="203" spans="1:5" ht="12.75">
      <c r="A203" s="24">
        <v>33573</v>
      </c>
      <c r="B203" s="17">
        <f>'06'!F201</f>
        <v>75721.86</v>
      </c>
      <c r="C203" s="17">
        <f>'07'!F52</f>
        <v>125301.64</v>
      </c>
      <c r="D203" s="17">
        <v>0</v>
      </c>
      <c r="E203" s="17">
        <f t="shared" si="11"/>
        <v>201023.5</v>
      </c>
    </row>
    <row r="204" spans="1:5" ht="12.75">
      <c r="A204" s="24" t="s">
        <v>70</v>
      </c>
      <c r="B204" s="17">
        <f>'06'!F202</f>
        <v>0</v>
      </c>
      <c r="C204" s="17">
        <f>'07'!F53</f>
        <v>0</v>
      </c>
      <c r="D204" s="17">
        <f>'09'!K24</f>
        <v>1197081.15</v>
      </c>
      <c r="E204" s="17">
        <f t="shared" si="11"/>
        <v>1197081.15</v>
      </c>
    </row>
    <row r="205" spans="1:5" ht="12.75">
      <c r="A205" s="24">
        <v>33604</v>
      </c>
      <c r="B205" s="17">
        <f>'06'!F203</f>
        <v>72512.72</v>
      </c>
      <c r="C205" s="17">
        <f>'07'!F54</f>
        <v>119991.28</v>
      </c>
      <c r="D205" s="17">
        <v>0</v>
      </c>
      <c r="E205" s="17">
        <f t="shared" si="11"/>
        <v>192504</v>
      </c>
    </row>
    <row r="206" spans="1:5" ht="12.75">
      <c r="A206" s="24">
        <v>33635</v>
      </c>
      <c r="B206" s="17">
        <f>'06'!F204</f>
        <v>15855.41</v>
      </c>
      <c r="C206" s="17">
        <f>'07'!F55</f>
        <v>26236.94</v>
      </c>
      <c r="D206" s="17">
        <f>'09'!K25+'09'!K26+'09'!K27+'09'!K28+'09'!K29+'09'!K30+'09'!K31+'09'!K32+'09'!K33+'09'!K34+'09'!K35+'09'!K36+'09'!K37+'09'!K38+'09'!K39+'09'!K40+'09'!K41</f>
        <v>69475172.74</v>
      </c>
      <c r="E206" s="17">
        <f t="shared" si="11"/>
        <v>69517265.09</v>
      </c>
    </row>
    <row r="208" spans="2:5" ht="12.75">
      <c r="B208" s="10">
        <f>SUM(B23:B207)</f>
        <v>12006997.02</v>
      </c>
      <c r="C208" s="10">
        <f>SUM(C23:C207)</f>
        <v>1346492.83</v>
      </c>
      <c r="D208" s="10">
        <f>SUM(D23:D207)</f>
        <v>70875357.11</v>
      </c>
      <c r="E208" s="10">
        <f>SUM(E23:E207)</f>
        <v>84228846.96</v>
      </c>
    </row>
  </sheetData>
  <printOptions/>
  <pageMargins left="1.82" right="0.75" top="1" bottom="0.73" header="0.98" footer="0.492125985"/>
  <pageSetup horizontalDpi="120" verticalDpi="120" orientation="portrait" r:id="rId1"/>
  <headerFooter alignWithMargins="0">
    <oddHeader>&amp;C &amp;RAnexo:10
Folha : 0&amp;P</oddHeader>
    <oddFooter xml:space="preserve">&amp;C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6:G24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13.8515625" style="0" customWidth="1"/>
    <col min="3" max="3" width="13.421875" style="0" customWidth="1"/>
    <col min="4" max="4" width="13.8515625" style="0" customWidth="1"/>
    <col min="5" max="5" width="13.421875" style="0" customWidth="1"/>
    <col min="6" max="6" width="15.7109375" style="0" customWidth="1"/>
    <col min="7" max="7" width="15.421875" style="0" customWidth="1"/>
    <col min="8" max="8" width="13.00390625" style="0" customWidth="1"/>
    <col min="9" max="9" width="14.421875" style="0" customWidth="1"/>
    <col min="10" max="16384" width="11.421875" style="0" customWidth="1"/>
  </cols>
  <sheetData>
    <row r="6" ht="12.75">
      <c r="A6" t="s">
        <v>184</v>
      </c>
    </row>
    <row r="7" ht="12.75">
      <c r="A7" s="23"/>
    </row>
    <row r="10" ht="12.75">
      <c r="A10" t="s">
        <v>223</v>
      </c>
    </row>
    <row r="11" ht="12.75">
      <c r="A11" t="s">
        <v>224</v>
      </c>
    </row>
    <row r="12" ht="13.5" thickBot="1"/>
    <row r="13" spans="1:7" ht="14.25" thickBot="1" thickTop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47</v>
      </c>
      <c r="F13" s="12" t="s">
        <v>48</v>
      </c>
      <c r="G13" s="12" t="s">
        <v>85</v>
      </c>
    </row>
    <row r="14" ht="13.5" thickTop="1"/>
    <row r="15" spans="1:7" s="49" customFormat="1" ht="14.25">
      <c r="A15" s="73" t="s">
        <v>13</v>
      </c>
      <c r="B15" s="73" t="s">
        <v>76</v>
      </c>
      <c r="C15" s="73" t="s">
        <v>185</v>
      </c>
      <c r="D15" s="73" t="s">
        <v>186</v>
      </c>
      <c r="E15" s="73" t="s">
        <v>187</v>
      </c>
      <c r="F15" s="73" t="s">
        <v>188</v>
      </c>
      <c r="G15" s="73" t="s">
        <v>189</v>
      </c>
    </row>
    <row r="16" spans="1:7" s="49" customFormat="1" ht="14.25">
      <c r="A16" s="74"/>
      <c r="B16" s="75" t="s">
        <v>190</v>
      </c>
      <c r="C16" s="75" t="s">
        <v>191</v>
      </c>
      <c r="D16" s="75" t="s">
        <v>76</v>
      </c>
      <c r="E16" s="75" t="s">
        <v>192</v>
      </c>
      <c r="F16" s="75" t="s">
        <v>193</v>
      </c>
      <c r="G16" s="76" t="s">
        <v>194</v>
      </c>
    </row>
    <row r="17" spans="1:7" s="49" customFormat="1" ht="14.25">
      <c r="A17" s="74"/>
      <c r="B17" s="75" t="s">
        <v>178</v>
      </c>
      <c r="C17" s="75" t="s">
        <v>195</v>
      </c>
      <c r="D17" s="75" t="s">
        <v>196</v>
      </c>
      <c r="E17" s="75" t="s">
        <v>197</v>
      </c>
      <c r="F17" s="75" t="s">
        <v>187</v>
      </c>
      <c r="G17" s="76" t="s">
        <v>198</v>
      </c>
    </row>
    <row r="18" spans="1:7" s="49" customFormat="1" ht="14.25">
      <c r="A18" s="74"/>
      <c r="B18" s="75"/>
      <c r="C18" s="75" t="s">
        <v>199</v>
      </c>
      <c r="D18" s="75"/>
      <c r="E18" s="76" t="s">
        <v>200</v>
      </c>
      <c r="F18" s="75"/>
      <c r="G18" s="76" t="s">
        <v>201</v>
      </c>
    </row>
    <row r="19" spans="1:7" s="49" customFormat="1" ht="14.25">
      <c r="A19" s="74"/>
      <c r="B19" s="75"/>
      <c r="C19" s="75"/>
      <c r="D19" s="75"/>
      <c r="E19" s="77" t="s">
        <v>202</v>
      </c>
      <c r="F19" s="75"/>
      <c r="G19" s="75" t="s">
        <v>203</v>
      </c>
    </row>
    <row r="20" spans="1:7" s="49" customFormat="1" ht="14.25">
      <c r="A20" s="74"/>
      <c r="B20" s="75"/>
      <c r="C20" s="78"/>
      <c r="D20" s="75"/>
      <c r="E20" s="77" t="s">
        <v>204</v>
      </c>
      <c r="F20" s="75"/>
      <c r="G20" s="75" t="s">
        <v>205</v>
      </c>
    </row>
    <row r="21" spans="1:7" s="49" customFormat="1" ht="14.25">
      <c r="A21" s="79"/>
      <c r="B21" s="80"/>
      <c r="C21" s="81"/>
      <c r="D21" s="80"/>
      <c r="E21" s="82">
        <v>36008</v>
      </c>
      <c r="F21" s="83"/>
      <c r="G21" s="80" t="s">
        <v>227</v>
      </c>
    </row>
    <row r="22" spans="1:7" s="16" customFormat="1" ht="12.75">
      <c r="A22" s="13"/>
      <c r="B22" s="13"/>
      <c r="C22" s="14"/>
      <c r="D22" s="13"/>
      <c r="E22" s="13"/>
      <c r="F22" s="15"/>
      <c r="G22" s="13"/>
    </row>
    <row r="23" spans="1:7" s="16" customFormat="1" ht="12.75">
      <c r="A23" s="24">
        <v>28491</v>
      </c>
      <c r="B23" s="17">
        <f>'10'!E23</f>
        <v>2398</v>
      </c>
      <c r="C23" s="20">
        <f>'[1]Plan5'!C91</f>
        <v>0.06042</v>
      </c>
      <c r="D23" s="17">
        <f aca="true" t="shared" si="0" ref="D23:D38">B23*C23</f>
        <v>144.89</v>
      </c>
      <c r="E23" s="19">
        <v>47</v>
      </c>
      <c r="F23" s="17">
        <f>(D23*E23%)</f>
        <v>68.1</v>
      </c>
      <c r="G23" s="18">
        <f>D23+F23</f>
        <v>212.99</v>
      </c>
    </row>
    <row r="24" spans="1:7" s="16" customFormat="1" ht="12.75">
      <c r="A24" s="24">
        <v>28522</v>
      </c>
      <c r="B24" s="17">
        <f>'10'!E24</f>
        <v>2448.61</v>
      </c>
      <c r="C24" s="20">
        <f>'[1]Plan5'!C92</f>
        <v>0.059259</v>
      </c>
      <c r="D24" s="17">
        <f t="shared" si="0"/>
        <v>145.1</v>
      </c>
      <c r="E24" s="19">
        <f>E23</f>
        <v>47</v>
      </c>
      <c r="F24" s="17">
        <f aca="true" t="shared" si="1" ref="F24:F87">(D24*E24%)</f>
        <v>68.2</v>
      </c>
      <c r="G24" s="18">
        <f>D24+F24</f>
        <v>213.3</v>
      </c>
    </row>
    <row r="25" spans="1:7" s="16" customFormat="1" ht="12.75">
      <c r="A25" s="24">
        <v>28550</v>
      </c>
      <c r="B25" s="17">
        <f>'10'!E25</f>
        <v>2505.36</v>
      </c>
      <c r="C25" s="20">
        <f>'[1]Plan5'!C93</f>
        <v>0.058034</v>
      </c>
      <c r="D25" s="17">
        <f t="shared" si="0"/>
        <v>145.4</v>
      </c>
      <c r="E25" s="19">
        <f aca="true" t="shared" si="2" ref="E25:E88">E24</f>
        <v>47</v>
      </c>
      <c r="F25" s="17">
        <f t="shared" si="1"/>
        <v>68.34</v>
      </c>
      <c r="G25" s="18">
        <f>D25+F25</f>
        <v>213.74</v>
      </c>
    </row>
    <row r="26" spans="1:7" s="16" customFormat="1" ht="12.75">
      <c r="A26" s="24">
        <v>28581</v>
      </c>
      <c r="B26" s="17">
        <f>'10'!E26</f>
        <v>2569.96</v>
      </c>
      <c r="C26" s="20">
        <f>'[1]Plan5'!C94</f>
        <v>0.056719</v>
      </c>
      <c r="D26" s="17">
        <f t="shared" si="0"/>
        <v>145.77</v>
      </c>
      <c r="E26" s="19">
        <f t="shared" si="2"/>
        <v>47</v>
      </c>
      <c r="F26" s="17">
        <f t="shared" si="1"/>
        <v>68.51</v>
      </c>
      <c r="G26" s="18">
        <f>D26+F26</f>
        <v>214.28</v>
      </c>
    </row>
    <row r="27" spans="1:7" s="16" customFormat="1" ht="12.75">
      <c r="A27" s="24">
        <v>28611</v>
      </c>
      <c r="B27" s="17">
        <f>'10'!E27</f>
        <v>2645.02</v>
      </c>
      <c r="C27" s="20">
        <f>'[1]Plan5'!C95</f>
        <v>0.055294</v>
      </c>
      <c r="D27" s="17">
        <f t="shared" si="0"/>
        <v>146.25</v>
      </c>
      <c r="E27" s="19">
        <f t="shared" si="2"/>
        <v>47</v>
      </c>
      <c r="F27" s="17">
        <f t="shared" si="1"/>
        <v>68.74</v>
      </c>
      <c r="G27" s="18">
        <f>D27+F27</f>
        <v>214.99</v>
      </c>
    </row>
    <row r="28" spans="1:7" s="16" customFormat="1" ht="12.75">
      <c r="A28" s="24">
        <v>28642</v>
      </c>
      <c r="B28" s="17">
        <f>'10'!E28</f>
        <v>2725.62</v>
      </c>
      <c r="C28" s="20">
        <f>'[1]Plan5'!C96</f>
        <v>0.053724</v>
      </c>
      <c r="D28" s="17">
        <f t="shared" si="0"/>
        <v>146.43</v>
      </c>
      <c r="E28" s="19">
        <f t="shared" si="2"/>
        <v>47</v>
      </c>
      <c r="F28" s="17">
        <f t="shared" si="1"/>
        <v>68.82</v>
      </c>
      <c r="G28" s="18">
        <f>D28+F28</f>
        <v>215.25</v>
      </c>
    </row>
    <row r="29" spans="1:7" s="16" customFormat="1" ht="12.75">
      <c r="A29" s="24">
        <v>28672</v>
      </c>
      <c r="B29" s="17">
        <f>'10'!E29</f>
        <v>2807.72</v>
      </c>
      <c r="C29" s="20">
        <f>'[1]Plan5'!C97</f>
        <v>0.052136</v>
      </c>
      <c r="D29" s="17">
        <f t="shared" si="0"/>
        <v>146.38</v>
      </c>
      <c r="E29" s="19">
        <f t="shared" si="2"/>
        <v>47</v>
      </c>
      <c r="F29" s="17">
        <f t="shared" si="1"/>
        <v>68.8</v>
      </c>
      <c r="G29" s="18">
        <f>D29+F29</f>
        <v>215.18</v>
      </c>
    </row>
    <row r="30" spans="1:7" s="16" customFormat="1" ht="12.75">
      <c r="A30" s="24">
        <v>28703</v>
      </c>
      <c r="B30" s="17">
        <f>'10'!E30</f>
        <v>2893.65</v>
      </c>
      <c r="C30" s="20">
        <f>'[1]Plan5'!C98</f>
        <v>0.050611</v>
      </c>
      <c r="D30" s="17">
        <f t="shared" si="0"/>
        <v>146.45</v>
      </c>
      <c r="E30" s="19">
        <f t="shared" si="2"/>
        <v>47</v>
      </c>
      <c r="F30" s="17">
        <f t="shared" si="1"/>
        <v>68.83</v>
      </c>
      <c r="G30" s="18">
        <f>D30+F30</f>
        <v>215.28</v>
      </c>
    </row>
    <row r="31" spans="1:7" s="16" customFormat="1" ht="12.75">
      <c r="A31" s="24">
        <v>28734</v>
      </c>
      <c r="B31" s="17">
        <f>'10'!E31</f>
        <v>2974.05</v>
      </c>
      <c r="C31" s="20">
        <f>'[1]Plan5'!C99</f>
        <v>0.049108</v>
      </c>
      <c r="D31" s="17">
        <f t="shared" si="0"/>
        <v>146.05</v>
      </c>
      <c r="E31" s="19">
        <f t="shared" si="2"/>
        <v>47</v>
      </c>
      <c r="F31" s="17">
        <f t="shared" si="1"/>
        <v>68.64</v>
      </c>
      <c r="G31" s="18">
        <f>D31+F31</f>
        <v>214.69</v>
      </c>
    </row>
    <row r="32" spans="1:7" s="16" customFormat="1" ht="12.75">
      <c r="A32" s="24">
        <v>28764</v>
      </c>
      <c r="B32" s="17">
        <f>'10'!E32</f>
        <v>3051.73</v>
      </c>
      <c r="C32" s="20">
        <f>'[1]Plan5'!C100</f>
        <v>0.047781</v>
      </c>
      <c r="D32" s="17">
        <f t="shared" si="0"/>
        <v>145.81</v>
      </c>
      <c r="E32" s="19">
        <f t="shared" si="2"/>
        <v>47</v>
      </c>
      <c r="F32" s="17">
        <f t="shared" si="1"/>
        <v>68.53</v>
      </c>
      <c r="G32" s="18">
        <f>D32+F32</f>
        <v>214.34</v>
      </c>
    </row>
    <row r="33" spans="1:7" s="16" customFormat="1" ht="12.75">
      <c r="A33" s="24">
        <v>28795</v>
      </c>
      <c r="B33" s="17">
        <f>'10'!E33</f>
        <v>3124.18</v>
      </c>
      <c r="C33" s="20">
        <f>'[1]Plan5'!C101</f>
        <v>0.046564</v>
      </c>
      <c r="D33" s="17">
        <f t="shared" si="0"/>
        <v>145.47</v>
      </c>
      <c r="E33" s="19">
        <f t="shared" si="2"/>
        <v>47</v>
      </c>
      <c r="F33" s="17">
        <f t="shared" si="1"/>
        <v>68.37</v>
      </c>
      <c r="G33" s="18">
        <f>D33+F33</f>
        <v>213.84</v>
      </c>
    </row>
    <row r="34" spans="1:7" s="16" customFormat="1" ht="12.75">
      <c r="A34" s="24">
        <v>28825</v>
      </c>
      <c r="B34" s="17">
        <f>'10'!E34</f>
        <v>3204.17</v>
      </c>
      <c r="C34" s="20">
        <f>'[1]Plan5'!C102</f>
        <v>0.045485</v>
      </c>
      <c r="D34" s="17">
        <f t="shared" si="0"/>
        <v>145.74</v>
      </c>
      <c r="E34" s="19">
        <f t="shared" si="2"/>
        <v>47</v>
      </c>
      <c r="F34" s="17">
        <f t="shared" si="1"/>
        <v>68.5</v>
      </c>
      <c r="G34" s="18">
        <f>D34+F34</f>
        <v>214.24</v>
      </c>
    </row>
    <row r="35" spans="1:7" s="16" customFormat="1" ht="12.75">
      <c r="A35" s="24" t="s">
        <v>29</v>
      </c>
      <c r="B35" s="17">
        <f>'10'!E35</f>
        <v>0</v>
      </c>
      <c r="C35" s="20">
        <f>C34</f>
        <v>0.045485</v>
      </c>
      <c r="D35" s="17">
        <f t="shared" si="0"/>
        <v>0</v>
      </c>
      <c r="E35" s="19">
        <f t="shared" si="2"/>
        <v>47</v>
      </c>
      <c r="F35" s="17">
        <f t="shared" si="1"/>
        <v>0</v>
      </c>
      <c r="G35" s="18">
        <f>D35+F35</f>
        <v>0</v>
      </c>
    </row>
    <row r="36" spans="1:7" s="16" customFormat="1" ht="12.75">
      <c r="A36" s="24">
        <v>28856</v>
      </c>
      <c r="B36" s="17">
        <f>'10'!E36</f>
        <v>3288.49</v>
      </c>
      <c r="C36" s="20">
        <f>'[1]Plan5'!C103</f>
        <v>0.044349</v>
      </c>
      <c r="D36" s="17">
        <f t="shared" si="0"/>
        <v>145.84</v>
      </c>
      <c r="E36" s="19">
        <f t="shared" si="2"/>
        <v>47</v>
      </c>
      <c r="F36" s="17">
        <f t="shared" si="1"/>
        <v>68.54</v>
      </c>
      <c r="G36" s="18">
        <f>D36+F36</f>
        <v>214.38</v>
      </c>
    </row>
    <row r="37" spans="1:7" s="16" customFormat="1" ht="12.75">
      <c r="A37" s="24">
        <v>28887</v>
      </c>
      <c r="B37" s="17">
        <f>'10'!E37</f>
        <v>3362.75</v>
      </c>
      <c r="C37" s="20">
        <f>'[1]Plan5'!C104</f>
        <v>0.043212</v>
      </c>
      <c r="D37" s="17">
        <f t="shared" si="0"/>
        <v>145.31</v>
      </c>
      <c r="E37" s="19">
        <f t="shared" si="2"/>
        <v>47</v>
      </c>
      <c r="F37" s="17">
        <f t="shared" si="1"/>
        <v>68.3</v>
      </c>
      <c r="G37" s="18">
        <f>D37+F37</f>
        <v>213.61</v>
      </c>
    </row>
    <row r="38" spans="1:7" s="16" customFormat="1" ht="12.75">
      <c r="A38" s="24">
        <v>28915</v>
      </c>
      <c r="B38" s="17">
        <f>'10'!E38</f>
        <v>3440.93</v>
      </c>
      <c r="C38" s="20">
        <f>'[1]Plan5'!C105</f>
        <v>0.042258</v>
      </c>
      <c r="D38" s="17">
        <f t="shared" si="0"/>
        <v>145.41</v>
      </c>
      <c r="E38" s="19">
        <f t="shared" si="2"/>
        <v>47</v>
      </c>
      <c r="F38" s="17">
        <f t="shared" si="1"/>
        <v>68.34</v>
      </c>
      <c r="G38" s="18">
        <f>D38+F38</f>
        <v>213.75</v>
      </c>
    </row>
    <row r="39" spans="1:7" s="16" customFormat="1" ht="12.75">
      <c r="A39" s="24">
        <v>28946</v>
      </c>
      <c r="B39" s="17">
        <f>'10'!E39</f>
        <v>3526.86</v>
      </c>
      <c r="C39" s="20">
        <f>'[1]Plan5'!C106</f>
        <v>0.041298</v>
      </c>
      <c r="D39" s="17">
        <f aca="true" t="shared" si="3" ref="D39:D50">B39*C39</f>
        <v>145.65</v>
      </c>
      <c r="E39" s="19">
        <f t="shared" si="2"/>
        <v>47</v>
      </c>
      <c r="F39" s="17">
        <f t="shared" si="1"/>
        <v>68.46</v>
      </c>
      <c r="G39" s="18">
        <f>D39+F39</f>
        <v>214.11</v>
      </c>
    </row>
    <row r="40" spans="1:7" s="16" customFormat="1" ht="12.75">
      <c r="A40" s="24">
        <v>28976</v>
      </c>
      <c r="B40" s="17">
        <f>'10'!E40</f>
        <v>3658.98</v>
      </c>
      <c r="C40" s="20">
        <f>'[1]Plan5'!C107</f>
        <v>0.040291</v>
      </c>
      <c r="D40" s="17">
        <f t="shared" si="3"/>
        <v>147.42</v>
      </c>
      <c r="E40" s="19">
        <f t="shared" si="2"/>
        <v>47</v>
      </c>
      <c r="F40" s="17">
        <f t="shared" si="1"/>
        <v>69.29</v>
      </c>
      <c r="G40" s="18">
        <f>D40+F40</f>
        <v>216.71</v>
      </c>
    </row>
    <row r="41" spans="1:7" s="16" customFormat="1" ht="12.75">
      <c r="A41" s="24">
        <v>29007</v>
      </c>
      <c r="B41" s="17">
        <f>'10'!E41</f>
        <v>3798.84</v>
      </c>
      <c r="C41" s="20">
        <f>'[1]Plan5'!C108</f>
        <v>0.038837</v>
      </c>
      <c r="D41" s="17">
        <f t="shared" si="3"/>
        <v>147.54</v>
      </c>
      <c r="E41" s="19">
        <f t="shared" si="2"/>
        <v>47</v>
      </c>
      <c r="F41" s="17">
        <f t="shared" si="1"/>
        <v>69.34</v>
      </c>
      <c r="G41" s="18">
        <f>D41+F41</f>
        <v>216.88</v>
      </c>
    </row>
    <row r="42" spans="1:7" s="16" customFormat="1" ht="12.75">
      <c r="A42" s="24">
        <v>29037</v>
      </c>
      <c r="B42" s="17">
        <f>'10'!E42</f>
        <v>3925.22</v>
      </c>
      <c r="C42" s="20">
        <f>'[1]Plan5'!C109</f>
        <v>0.037407</v>
      </c>
      <c r="D42" s="17">
        <f t="shared" si="3"/>
        <v>146.83</v>
      </c>
      <c r="E42" s="19">
        <f t="shared" si="2"/>
        <v>47</v>
      </c>
      <c r="F42" s="17">
        <f t="shared" si="1"/>
        <v>69.01</v>
      </c>
      <c r="G42" s="18">
        <f>D42+F42</f>
        <v>215.84</v>
      </c>
    </row>
    <row r="43" spans="1:7" s="16" customFormat="1" ht="12.75">
      <c r="A43" s="24">
        <v>29068</v>
      </c>
      <c r="B43" s="17">
        <f>'10'!E43</f>
        <v>4031.98</v>
      </c>
      <c r="C43" s="20">
        <f>'[1]Plan5'!C110</f>
        <v>0.036202</v>
      </c>
      <c r="D43" s="17">
        <f t="shared" si="3"/>
        <v>145.97</v>
      </c>
      <c r="E43" s="19">
        <f t="shared" si="2"/>
        <v>47</v>
      </c>
      <c r="F43" s="17">
        <f t="shared" si="1"/>
        <v>68.61</v>
      </c>
      <c r="G43" s="18">
        <f>D43+F43</f>
        <v>214.58</v>
      </c>
    </row>
    <row r="44" spans="1:7" s="16" customFormat="1" ht="12.75">
      <c r="A44" s="24">
        <v>29099</v>
      </c>
      <c r="B44" s="17">
        <f>'10'!E44</f>
        <v>4147.99</v>
      </c>
      <c r="C44" s="20">
        <f>'[1]Plan5'!C111</f>
        <v>0.035244</v>
      </c>
      <c r="D44" s="17">
        <f t="shared" si="3"/>
        <v>146.19</v>
      </c>
      <c r="E44" s="19">
        <f t="shared" si="2"/>
        <v>47</v>
      </c>
      <c r="F44" s="17">
        <f t="shared" si="1"/>
        <v>68.71</v>
      </c>
      <c r="G44" s="18">
        <f>D44+F44</f>
        <v>214.9</v>
      </c>
    </row>
    <row r="45" spans="1:7" s="16" customFormat="1" ht="12.75">
      <c r="A45" s="24">
        <v>29129</v>
      </c>
      <c r="B45" s="17">
        <f>'10'!E45</f>
        <v>4314.62</v>
      </c>
      <c r="C45" s="20">
        <f>'[1]Plan5'!C112</f>
        <v>0.034258</v>
      </c>
      <c r="D45" s="17">
        <f t="shared" si="3"/>
        <v>147.81</v>
      </c>
      <c r="E45" s="19">
        <f t="shared" si="2"/>
        <v>47</v>
      </c>
      <c r="F45" s="17">
        <f t="shared" si="1"/>
        <v>69.47</v>
      </c>
      <c r="G45" s="18">
        <f>D45+F45</f>
        <v>217.28</v>
      </c>
    </row>
    <row r="46" spans="1:7" s="16" customFormat="1" ht="12.75">
      <c r="A46" s="24">
        <v>29160</v>
      </c>
      <c r="B46" s="17">
        <f>'10'!E46</f>
        <v>4512.54</v>
      </c>
      <c r="C46" s="20">
        <f>'[1]Plan5'!C113</f>
        <v>0.032935</v>
      </c>
      <c r="D46" s="17">
        <f t="shared" si="3"/>
        <v>148.62</v>
      </c>
      <c r="E46" s="19">
        <f t="shared" si="2"/>
        <v>47</v>
      </c>
      <c r="F46" s="17">
        <f t="shared" si="1"/>
        <v>69.85</v>
      </c>
      <c r="G46" s="18">
        <f>D46+F46</f>
        <v>218.47</v>
      </c>
    </row>
    <row r="47" spans="1:7" s="16" customFormat="1" ht="12.75">
      <c r="A47" s="24">
        <v>29190</v>
      </c>
      <c r="B47" s="17">
        <f>'10'!E47</f>
        <v>4716.2</v>
      </c>
      <c r="C47" s="20">
        <f>'[1]Plan5'!C114</f>
        <v>0.03149</v>
      </c>
      <c r="D47" s="17">
        <f t="shared" si="3"/>
        <v>148.51</v>
      </c>
      <c r="E47" s="19">
        <f t="shared" si="2"/>
        <v>47</v>
      </c>
      <c r="F47" s="17">
        <f t="shared" si="1"/>
        <v>69.8</v>
      </c>
      <c r="G47" s="18">
        <f>D47+F47</f>
        <v>218.31</v>
      </c>
    </row>
    <row r="48" spans="1:7" s="16" customFormat="1" ht="12.75">
      <c r="A48" s="24" t="s">
        <v>30</v>
      </c>
      <c r="B48" s="17">
        <f>'10'!E48</f>
        <v>0</v>
      </c>
      <c r="C48" s="20">
        <f>C47</f>
        <v>0.03149</v>
      </c>
      <c r="D48" s="17">
        <f t="shared" si="3"/>
        <v>0</v>
      </c>
      <c r="E48" s="19">
        <f t="shared" si="2"/>
        <v>47</v>
      </c>
      <c r="F48" s="17">
        <f t="shared" si="1"/>
        <v>0</v>
      </c>
      <c r="G48" s="18">
        <f>D48+F48</f>
        <v>0</v>
      </c>
    </row>
    <row r="49" spans="1:7" s="16" customFormat="1" ht="12.75">
      <c r="A49" s="24">
        <v>29221</v>
      </c>
      <c r="B49" s="17">
        <f>'10'!E49</f>
        <v>4908.58</v>
      </c>
      <c r="C49" s="20">
        <f>'[1]Plan5'!C115</f>
        <v>0.030131</v>
      </c>
      <c r="D49" s="17">
        <f t="shared" si="3"/>
        <v>147.9</v>
      </c>
      <c r="E49" s="19">
        <f t="shared" si="2"/>
        <v>47</v>
      </c>
      <c r="F49" s="17">
        <f t="shared" si="1"/>
        <v>69.51</v>
      </c>
      <c r="G49" s="18">
        <f>D49+F49</f>
        <v>217.41</v>
      </c>
    </row>
    <row r="50" spans="1:7" s="16" customFormat="1" ht="12.75">
      <c r="A50" s="24">
        <v>29252</v>
      </c>
      <c r="B50" s="17">
        <f>'10'!E50</f>
        <v>5114.86</v>
      </c>
      <c r="C50" s="20">
        <f>'[1]Plan5'!C116</f>
        <v>0.02895</v>
      </c>
      <c r="D50" s="17">
        <f t="shared" si="3"/>
        <v>148.08</v>
      </c>
      <c r="E50" s="19">
        <f t="shared" si="2"/>
        <v>47</v>
      </c>
      <c r="F50" s="17">
        <f t="shared" si="1"/>
        <v>69.6</v>
      </c>
      <c r="G50" s="18">
        <f>D50+F50</f>
        <v>217.68</v>
      </c>
    </row>
    <row r="51" spans="1:7" ht="12.75">
      <c r="A51" s="24">
        <v>29281</v>
      </c>
      <c r="B51" s="17">
        <f>'10'!E51</f>
        <v>5304.13</v>
      </c>
      <c r="C51" s="20">
        <f>'[1]Plan5'!C117</f>
        <v>0.027782</v>
      </c>
      <c r="D51" s="17">
        <f>B51*C51</f>
        <v>147.36</v>
      </c>
      <c r="E51" s="19">
        <f t="shared" si="2"/>
        <v>47</v>
      </c>
      <c r="F51" s="17">
        <f t="shared" si="1"/>
        <v>69.26</v>
      </c>
      <c r="G51" s="18">
        <f>D51+F51</f>
        <v>216.62</v>
      </c>
    </row>
    <row r="52" spans="1:7" ht="12.75">
      <c r="A52" s="24">
        <v>29312</v>
      </c>
      <c r="B52" s="17">
        <f>'10'!E52</f>
        <v>5500.34</v>
      </c>
      <c r="C52" s="20">
        <f>'[1]Plan5'!C118</f>
        <v>0.026791</v>
      </c>
      <c r="D52" s="17">
        <f>B52*C52</f>
        <v>147.36</v>
      </c>
      <c r="E52" s="19">
        <f t="shared" si="2"/>
        <v>47</v>
      </c>
      <c r="F52" s="17">
        <f t="shared" si="1"/>
        <v>69.26</v>
      </c>
      <c r="G52" s="18">
        <f>D52+F52</f>
        <v>216.62</v>
      </c>
    </row>
    <row r="53" spans="1:7" ht="12.75">
      <c r="A53" s="24">
        <v>29342</v>
      </c>
      <c r="B53" s="17">
        <f>'10'!E53</f>
        <v>5703.79</v>
      </c>
      <c r="C53" s="20">
        <f>'[1]Plan5'!C119</f>
        <v>0.025835</v>
      </c>
      <c r="D53" s="17">
        <f>B53*C53</f>
        <v>147.36</v>
      </c>
      <c r="E53" s="19">
        <f t="shared" si="2"/>
        <v>47</v>
      </c>
      <c r="F53" s="17">
        <f t="shared" si="1"/>
        <v>69.26</v>
      </c>
      <c r="G53" s="18">
        <f>D53+F53</f>
        <v>216.62</v>
      </c>
    </row>
    <row r="54" spans="1:7" ht="12.75">
      <c r="A54" s="24">
        <v>29373</v>
      </c>
      <c r="B54" s="17">
        <f>'10'!E54</f>
        <v>5897.69</v>
      </c>
      <c r="C54" s="20">
        <f>'[1]Plan5'!C120</f>
        <v>0.024914</v>
      </c>
      <c r="D54" s="17">
        <f aca="true" t="shared" si="4" ref="D54:D70">B54*C54</f>
        <v>146.94</v>
      </c>
      <c r="E54" s="19">
        <f t="shared" si="2"/>
        <v>47</v>
      </c>
      <c r="F54" s="17">
        <f t="shared" si="1"/>
        <v>69.06</v>
      </c>
      <c r="G54" s="18">
        <f>D54+F54</f>
        <v>216</v>
      </c>
    </row>
    <row r="55" spans="1:7" ht="12.75">
      <c r="A55" s="24">
        <v>29403</v>
      </c>
      <c r="B55" s="17">
        <f>'10'!E55</f>
        <v>6086.45</v>
      </c>
      <c r="C55" s="20">
        <f>'[1]Plan5'!C121</f>
        <v>0.024095</v>
      </c>
      <c r="D55" s="17">
        <f t="shared" si="4"/>
        <v>146.65</v>
      </c>
      <c r="E55" s="19">
        <f t="shared" si="2"/>
        <v>47</v>
      </c>
      <c r="F55" s="17">
        <f t="shared" si="1"/>
        <v>68.93</v>
      </c>
      <c r="G55" s="18">
        <f>D55+F55</f>
        <v>215.58</v>
      </c>
    </row>
    <row r="56" spans="1:7" ht="12.75">
      <c r="A56" s="24">
        <v>29434</v>
      </c>
      <c r="B56" s="17">
        <f>'10'!E56</f>
        <v>6281.25</v>
      </c>
      <c r="C56" s="20">
        <f>'[1]Plan5'!C122</f>
        <v>0.023347</v>
      </c>
      <c r="D56" s="17">
        <f t="shared" si="4"/>
        <v>146.65</v>
      </c>
      <c r="E56" s="19">
        <f t="shared" si="2"/>
        <v>47</v>
      </c>
      <c r="F56" s="17">
        <f t="shared" si="1"/>
        <v>68.93</v>
      </c>
      <c r="G56" s="18">
        <f>D56+F56</f>
        <v>215.58</v>
      </c>
    </row>
    <row r="57" spans="1:7" ht="12.75">
      <c r="A57" s="24">
        <v>29465</v>
      </c>
      <c r="B57" s="17">
        <f>'10'!E57</f>
        <v>6482.29</v>
      </c>
      <c r="C57" s="20">
        <f>'[1]Plan5'!C123</f>
        <v>0.022623</v>
      </c>
      <c r="D57" s="17">
        <f>B57*C57</f>
        <v>146.65</v>
      </c>
      <c r="E57" s="19">
        <f t="shared" si="2"/>
        <v>47</v>
      </c>
      <c r="F57" s="17">
        <f t="shared" si="1"/>
        <v>68.93</v>
      </c>
      <c r="G57" s="18">
        <f>D57+F57</f>
        <v>215.58</v>
      </c>
    </row>
    <row r="58" spans="1:7" ht="12.75">
      <c r="A58" s="24">
        <v>29495</v>
      </c>
      <c r="B58" s="17">
        <f>'10'!E58</f>
        <v>6676.79</v>
      </c>
      <c r="C58" s="20">
        <f>'[1]Plan5'!C124</f>
        <v>0.021922</v>
      </c>
      <c r="D58" s="17">
        <f t="shared" si="4"/>
        <v>146.37</v>
      </c>
      <c r="E58" s="19">
        <f t="shared" si="2"/>
        <v>47</v>
      </c>
      <c r="F58" s="17">
        <f t="shared" si="1"/>
        <v>68.79</v>
      </c>
      <c r="G58" s="18">
        <f>D58+F58</f>
        <v>215.16</v>
      </c>
    </row>
    <row r="59" spans="1:7" ht="12.75">
      <c r="A59" s="24">
        <v>29526</v>
      </c>
      <c r="B59" s="17">
        <f>'10'!E59</f>
        <v>6890.41</v>
      </c>
      <c r="C59" s="20">
        <f>'[1]Plan5'!C125</f>
        <v>0.021283</v>
      </c>
      <c r="D59" s="17">
        <f t="shared" si="4"/>
        <v>146.65</v>
      </c>
      <c r="E59" s="19">
        <f t="shared" si="2"/>
        <v>47</v>
      </c>
      <c r="F59" s="17">
        <f t="shared" si="1"/>
        <v>68.93</v>
      </c>
      <c r="G59" s="18">
        <f>D59+F59</f>
        <v>215.58</v>
      </c>
    </row>
    <row r="60" spans="1:7" ht="12.75">
      <c r="A60" s="24">
        <v>29556</v>
      </c>
      <c r="B60" s="17">
        <f>'10'!E60</f>
        <v>7110.87</v>
      </c>
      <c r="C60" s="20">
        <f>'[1]Plan5'!C126</f>
        <v>0.020623</v>
      </c>
      <c r="D60" s="17">
        <f t="shared" si="4"/>
        <v>146.65</v>
      </c>
      <c r="E60" s="19">
        <f t="shared" si="2"/>
        <v>47</v>
      </c>
      <c r="F60" s="17">
        <f t="shared" si="1"/>
        <v>68.93</v>
      </c>
      <c r="G60" s="18">
        <f>D60+F60</f>
        <v>215.58</v>
      </c>
    </row>
    <row r="61" spans="1:7" ht="12.75">
      <c r="A61" s="24" t="s">
        <v>31</v>
      </c>
      <c r="B61" s="17">
        <f>'10'!E61</f>
        <v>0</v>
      </c>
      <c r="C61" s="20">
        <f>C60</f>
        <v>0.020623</v>
      </c>
      <c r="D61" s="17">
        <f t="shared" si="4"/>
        <v>0</v>
      </c>
      <c r="E61" s="19">
        <f t="shared" si="2"/>
        <v>47</v>
      </c>
      <c r="F61" s="17">
        <f t="shared" si="1"/>
        <v>0</v>
      </c>
      <c r="G61" s="18">
        <f>D61+F61</f>
        <v>0</v>
      </c>
    </row>
    <row r="62" spans="1:7" ht="12.75">
      <c r="A62" s="24">
        <v>29587</v>
      </c>
      <c r="B62" s="17">
        <f>'10'!E62</f>
        <v>7430.85</v>
      </c>
      <c r="C62" s="20">
        <f>'[1]Plan5'!C127</f>
        <v>0.019984</v>
      </c>
      <c r="D62" s="17">
        <f t="shared" si="4"/>
        <v>148.5</v>
      </c>
      <c r="E62" s="19">
        <f t="shared" si="2"/>
        <v>47</v>
      </c>
      <c r="F62" s="17">
        <f t="shared" si="1"/>
        <v>69.8</v>
      </c>
      <c r="G62" s="18">
        <f>D62+F62</f>
        <v>218.3</v>
      </c>
    </row>
    <row r="63" spans="1:7" ht="12.75">
      <c r="A63" s="24">
        <v>29618</v>
      </c>
      <c r="B63" s="17">
        <f>'10'!E63</f>
        <v>7802.44</v>
      </c>
      <c r="C63" s="20">
        <f>'[1]Plan5'!C128</f>
        <v>0.019123</v>
      </c>
      <c r="D63" s="17">
        <f t="shared" si="4"/>
        <v>149.21</v>
      </c>
      <c r="E63" s="19">
        <f t="shared" si="2"/>
        <v>47</v>
      </c>
      <c r="F63" s="17">
        <f t="shared" si="1"/>
        <v>70.13</v>
      </c>
      <c r="G63" s="18">
        <f>D63+F63</f>
        <v>219.34</v>
      </c>
    </row>
    <row r="64" spans="1:7" ht="12.75">
      <c r="A64" s="24">
        <v>29646</v>
      </c>
      <c r="B64" s="17">
        <f>'10'!E64</f>
        <v>8309.57</v>
      </c>
      <c r="C64" s="20">
        <f>'[1]Plan5'!C129</f>
        <v>0.018213</v>
      </c>
      <c r="D64" s="17">
        <f t="shared" si="4"/>
        <v>151.34</v>
      </c>
      <c r="E64" s="19">
        <f t="shared" si="2"/>
        <v>47</v>
      </c>
      <c r="F64" s="17">
        <f t="shared" si="1"/>
        <v>71.13</v>
      </c>
      <c r="G64" s="18">
        <f>D64+F64</f>
        <v>222.47</v>
      </c>
    </row>
    <row r="65" spans="1:7" ht="12.75">
      <c r="A65" s="24">
        <v>29677</v>
      </c>
      <c r="B65" s="17">
        <f>'10'!E65</f>
        <v>8833.1</v>
      </c>
      <c r="C65" s="20">
        <f>'[1]Plan5'!C130</f>
        <v>0.017101</v>
      </c>
      <c r="D65" s="17">
        <f t="shared" si="4"/>
        <v>151.05</v>
      </c>
      <c r="E65" s="19">
        <f t="shared" si="2"/>
        <v>47</v>
      </c>
      <c r="F65" s="17">
        <f t="shared" si="1"/>
        <v>70.99</v>
      </c>
      <c r="G65" s="18">
        <f>D65+F65</f>
        <v>222.04</v>
      </c>
    </row>
    <row r="66" spans="1:7" ht="12.75">
      <c r="A66" s="24">
        <v>29707</v>
      </c>
      <c r="B66" s="17">
        <f>'10'!E66</f>
        <v>9363.07</v>
      </c>
      <c r="C66" s="20">
        <f>'[1]Plan5'!C131</f>
        <v>0.016087</v>
      </c>
      <c r="D66" s="17">
        <f t="shared" si="4"/>
        <v>150.62</v>
      </c>
      <c r="E66" s="19">
        <f t="shared" si="2"/>
        <v>47</v>
      </c>
      <c r="F66" s="17">
        <f t="shared" si="1"/>
        <v>70.79</v>
      </c>
      <c r="G66" s="18">
        <f>D66+F66</f>
        <v>221.41</v>
      </c>
    </row>
    <row r="67" spans="1:7" ht="12.75">
      <c r="A67" s="24">
        <v>29738</v>
      </c>
      <c r="B67" s="17">
        <f>'10'!E67</f>
        <v>9924.83</v>
      </c>
      <c r="C67" s="20">
        <f>'[1]Plan5'!C132</f>
        <v>0.015177</v>
      </c>
      <c r="D67" s="17">
        <f t="shared" si="4"/>
        <v>150.63</v>
      </c>
      <c r="E67" s="19">
        <f t="shared" si="2"/>
        <v>47</v>
      </c>
      <c r="F67" s="17">
        <f t="shared" si="1"/>
        <v>70.8</v>
      </c>
      <c r="G67" s="18">
        <f>D67+F67</f>
        <v>221.43</v>
      </c>
    </row>
    <row r="68" spans="1:7" ht="12.75">
      <c r="A68" s="24">
        <v>29768</v>
      </c>
      <c r="B68" s="17">
        <f>'10'!E68</f>
        <v>10520.31</v>
      </c>
      <c r="C68" s="20">
        <f>'[1]Plan5'!C133</f>
        <v>0.014318</v>
      </c>
      <c r="D68" s="17">
        <f t="shared" si="4"/>
        <v>150.63</v>
      </c>
      <c r="E68" s="19">
        <f t="shared" si="2"/>
        <v>47</v>
      </c>
      <c r="F68" s="17">
        <f t="shared" si="1"/>
        <v>70.8</v>
      </c>
      <c r="G68" s="18">
        <f>D68+F68</f>
        <v>221.43</v>
      </c>
    </row>
    <row r="69" spans="1:7" ht="12.75">
      <c r="A69" s="24">
        <v>29799</v>
      </c>
      <c r="B69" s="17">
        <f>'10'!E69</f>
        <v>11151.5</v>
      </c>
      <c r="C69" s="20">
        <f>'[1]Plan5'!C134</f>
        <v>0.013507</v>
      </c>
      <c r="D69" s="17">
        <f t="shared" si="4"/>
        <v>150.62</v>
      </c>
      <c r="E69" s="19">
        <f t="shared" si="2"/>
        <v>47</v>
      </c>
      <c r="F69" s="17">
        <f t="shared" si="1"/>
        <v>70.79</v>
      </c>
      <c r="G69" s="18">
        <f>D69+F69</f>
        <v>221.41</v>
      </c>
    </row>
    <row r="70" spans="1:7" ht="12.75">
      <c r="A70" s="24">
        <v>29830</v>
      </c>
      <c r="B70" s="17">
        <f>'10'!E70</f>
        <v>11798.29</v>
      </c>
      <c r="C70" s="20">
        <f>'[1]Plan5'!C135</f>
        <v>0.012743</v>
      </c>
      <c r="D70" s="17">
        <f t="shared" si="4"/>
        <v>150.35</v>
      </c>
      <c r="E70" s="19">
        <f t="shared" si="2"/>
        <v>47</v>
      </c>
      <c r="F70" s="17">
        <f t="shared" si="1"/>
        <v>70.66</v>
      </c>
      <c r="G70" s="18">
        <f>D70+F70</f>
        <v>221.01</v>
      </c>
    </row>
    <row r="71" spans="1:7" ht="12.75">
      <c r="A71" s="24">
        <v>29860</v>
      </c>
      <c r="B71" s="17">
        <f>'10'!E71</f>
        <v>12470.84</v>
      </c>
      <c r="C71" s="20">
        <f>'[1]Plan5'!C136</f>
        <v>0.012044</v>
      </c>
      <c r="D71" s="17">
        <f aca="true" t="shared" si="5" ref="D71:D88">B71*C71</f>
        <v>150.2</v>
      </c>
      <c r="E71" s="19">
        <f t="shared" si="2"/>
        <v>47</v>
      </c>
      <c r="F71" s="17">
        <f t="shared" si="1"/>
        <v>70.59</v>
      </c>
      <c r="G71" s="18">
        <f>D71+F71</f>
        <v>220.79</v>
      </c>
    </row>
    <row r="72" spans="1:7" ht="12.75">
      <c r="A72" s="24">
        <v>29891</v>
      </c>
      <c r="B72" s="17">
        <f>'10'!E72</f>
        <v>13181.73</v>
      </c>
      <c r="C72" s="20">
        <f>'[1]Plan5'!C137</f>
        <v>0.011395</v>
      </c>
      <c r="D72" s="17">
        <f t="shared" si="5"/>
        <v>150.21</v>
      </c>
      <c r="E72" s="19">
        <f t="shared" si="2"/>
        <v>47</v>
      </c>
      <c r="F72" s="17">
        <f t="shared" si="1"/>
        <v>70.6</v>
      </c>
      <c r="G72" s="18">
        <f>D72+F72</f>
        <v>220.81</v>
      </c>
    </row>
    <row r="73" spans="1:7" ht="12.75">
      <c r="A73" s="24">
        <v>29921</v>
      </c>
      <c r="B73" s="17">
        <f>'10'!E73</f>
        <v>13906.7</v>
      </c>
      <c r="C73" s="20">
        <f>'[1]Plan5'!C138</f>
        <v>0.01078</v>
      </c>
      <c r="D73" s="17">
        <f t="shared" si="5"/>
        <v>149.91</v>
      </c>
      <c r="E73" s="19">
        <f t="shared" si="2"/>
        <v>47</v>
      </c>
      <c r="F73" s="17">
        <f t="shared" si="1"/>
        <v>70.46</v>
      </c>
      <c r="G73" s="18">
        <f>D73+F73</f>
        <v>220.37</v>
      </c>
    </row>
    <row r="74" spans="1:7" ht="12.75">
      <c r="A74" s="24" t="s">
        <v>32</v>
      </c>
      <c r="B74" s="17">
        <f>'10'!E74</f>
        <v>0</v>
      </c>
      <c r="C74" s="20">
        <f>C73</f>
        <v>0.01078</v>
      </c>
      <c r="D74" s="17">
        <f t="shared" si="5"/>
        <v>0</v>
      </c>
      <c r="E74" s="19">
        <f t="shared" si="2"/>
        <v>47</v>
      </c>
      <c r="F74" s="17">
        <f t="shared" si="1"/>
        <v>0</v>
      </c>
      <c r="G74" s="18">
        <f>D74+F74</f>
        <v>0</v>
      </c>
    </row>
    <row r="75" spans="1:7" ht="12.75">
      <c r="A75" s="24">
        <v>29952</v>
      </c>
      <c r="B75" s="17">
        <f>'10'!E75</f>
        <v>14629.86</v>
      </c>
      <c r="C75" s="20">
        <f>'[1]Plan5'!C139</f>
        <v>0.010218</v>
      </c>
      <c r="D75" s="17">
        <f t="shared" si="5"/>
        <v>149.49</v>
      </c>
      <c r="E75" s="19">
        <f t="shared" si="2"/>
        <v>47</v>
      </c>
      <c r="F75" s="17">
        <f t="shared" si="1"/>
        <v>70.26</v>
      </c>
      <c r="G75" s="18">
        <f>D75+F75</f>
        <v>219.75</v>
      </c>
    </row>
    <row r="76" spans="1:7" ht="12.75">
      <c r="A76" s="24">
        <v>29983</v>
      </c>
      <c r="B76" s="17">
        <f>'10'!E76</f>
        <v>15361.37</v>
      </c>
      <c r="C76" s="20">
        <f>'[1]Plan5'!C140</f>
        <v>0.009732</v>
      </c>
      <c r="D76" s="17">
        <f t="shared" si="5"/>
        <v>149.5</v>
      </c>
      <c r="E76" s="19">
        <f t="shared" si="2"/>
        <v>47</v>
      </c>
      <c r="F76" s="17">
        <f t="shared" si="1"/>
        <v>70.27</v>
      </c>
      <c r="G76" s="18">
        <f>D76+F76</f>
        <v>219.77</v>
      </c>
    </row>
    <row r="77" spans="1:7" ht="12.75">
      <c r="A77" s="24">
        <v>30011</v>
      </c>
      <c r="B77" s="17">
        <f>'10'!E77</f>
        <v>16129.41</v>
      </c>
      <c r="C77" s="20">
        <f>'[1]Plan5'!C141</f>
        <v>0.009268</v>
      </c>
      <c r="D77" s="17">
        <f t="shared" si="5"/>
        <v>149.49</v>
      </c>
      <c r="E77" s="19">
        <f t="shared" si="2"/>
        <v>47</v>
      </c>
      <c r="F77" s="17">
        <f t="shared" si="1"/>
        <v>70.26</v>
      </c>
      <c r="G77" s="18">
        <f>D77+F77</f>
        <v>219.75</v>
      </c>
    </row>
    <row r="78" spans="1:7" ht="12.75">
      <c r="A78" s="24">
        <v>30042</v>
      </c>
      <c r="B78" s="17">
        <f>'10'!E78</f>
        <v>16935.89</v>
      </c>
      <c r="C78" s="20">
        <f>'[1]Plan5'!C142</f>
        <v>0.008827</v>
      </c>
      <c r="D78" s="17">
        <f t="shared" si="5"/>
        <v>149.49</v>
      </c>
      <c r="E78" s="19">
        <f t="shared" si="2"/>
        <v>47</v>
      </c>
      <c r="F78" s="17">
        <f t="shared" si="1"/>
        <v>70.26</v>
      </c>
      <c r="G78" s="18">
        <f>D78+F78</f>
        <v>219.75</v>
      </c>
    </row>
    <row r="79" spans="1:7" ht="12.75">
      <c r="A79" s="24">
        <v>30072</v>
      </c>
      <c r="B79" s="17">
        <f>'10'!E79</f>
        <v>17867.34</v>
      </c>
      <c r="C79" s="20">
        <f>'[1]Plan5'!C143</f>
        <v>0.008367</v>
      </c>
      <c r="D79" s="17">
        <f t="shared" si="5"/>
        <v>149.5</v>
      </c>
      <c r="E79" s="19">
        <f t="shared" si="2"/>
        <v>47</v>
      </c>
      <c r="F79" s="17">
        <f t="shared" si="1"/>
        <v>70.27</v>
      </c>
      <c r="G79" s="18">
        <f>D79+F79</f>
        <v>219.77</v>
      </c>
    </row>
    <row r="80" spans="1:7" ht="12.75">
      <c r="A80" s="24">
        <v>30103</v>
      </c>
      <c r="B80" s="17">
        <f>'10'!E80</f>
        <v>18850</v>
      </c>
      <c r="C80" s="20">
        <f>'[1]Plan5'!C144</f>
        <v>0.00793</v>
      </c>
      <c r="D80" s="17">
        <f t="shared" si="5"/>
        <v>149.48</v>
      </c>
      <c r="E80" s="19">
        <f t="shared" si="2"/>
        <v>47</v>
      </c>
      <c r="F80" s="17">
        <f t="shared" si="1"/>
        <v>70.26</v>
      </c>
      <c r="G80" s="18">
        <f>D80+F80</f>
        <v>219.74</v>
      </c>
    </row>
    <row r="81" spans="1:7" ht="12.75">
      <c r="A81" s="24">
        <v>30133</v>
      </c>
      <c r="B81" s="17">
        <f>'10'!E81</f>
        <v>19886.8</v>
      </c>
      <c r="C81" s="20">
        <f>'[1]Plan5'!C145</f>
        <v>0.007517</v>
      </c>
      <c r="D81" s="17">
        <f t="shared" si="5"/>
        <v>149.49</v>
      </c>
      <c r="E81" s="19">
        <f t="shared" si="2"/>
        <v>47</v>
      </c>
      <c r="F81" s="17">
        <f t="shared" si="1"/>
        <v>70.26</v>
      </c>
      <c r="G81" s="18">
        <f>D81+F81</f>
        <v>219.75</v>
      </c>
    </row>
    <row r="82" spans="1:7" ht="12.75">
      <c r="A82" s="24">
        <v>30164</v>
      </c>
      <c r="B82" s="17">
        <f>'10'!E82</f>
        <v>21079.96</v>
      </c>
      <c r="C82" s="20">
        <f>'[1]Plan5'!C146</f>
        <v>0.007091</v>
      </c>
      <c r="D82" s="17">
        <f t="shared" si="5"/>
        <v>149.48</v>
      </c>
      <c r="E82" s="19">
        <f t="shared" si="2"/>
        <v>47</v>
      </c>
      <c r="F82" s="17">
        <f t="shared" si="1"/>
        <v>70.26</v>
      </c>
      <c r="G82" s="18">
        <f>D82+F82</f>
        <v>219.74</v>
      </c>
    </row>
    <row r="83" spans="1:7" ht="12.75">
      <c r="A83" s="24">
        <v>30195</v>
      </c>
      <c r="B83" s="17">
        <f>'10'!E83</f>
        <v>22555.56</v>
      </c>
      <c r="C83" s="20">
        <f>'[1]Plan5'!C147</f>
        <v>0.006628</v>
      </c>
      <c r="D83" s="17">
        <f t="shared" si="5"/>
        <v>149.5</v>
      </c>
      <c r="E83" s="19">
        <f t="shared" si="2"/>
        <v>47</v>
      </c>
      <c r="F83" s="17">
        <f t="shared" si="1"/>
        <v>70.27</v>
      </c>
      <c r="G83" s="18">
        <f>D83+F83</f>
        <v>219.77</v>
      </c>
    </row>
    <row r="84" spans="1:7" ht="12.75">
      <c r="A84" s="24">
        <v>30225</v>
      </c>
      <c r="B84" s="17">
        <f>'10'!E84</f>
        <v>24134.4</v>
      </c>
      <c r="C84" s="20">
        <f>'[1]Plan5'!C148</f>
        <v>0.006194</v>
      </c>
      <c r="D84" s="17">
        <f t="shared" si="5"/>
        <v>149.49</v>
      </c>
      <c r="E84" s="19">
        <f t="shared" si="2"/>
        <v>47</v>
      </c>
      <c r="F84" s="17">
        <f t="shared" si="1"/>
        <v>70.26</v>
      </c>
      <c r="G84" s="18">
        <f>D84+F84</f>
        <v>219.75</v>
      </c>
    </row>
    <row r="85" spans="1:7" ht="12.75">
      <c r="A85" s="24">
        <v>30256</v>
      </c>
      <c r="B85" s="17">
        <f>'10'!E85</f>
        <v>25823.83</v>
      </c>
      <c r="C85" s="20">
        <f>'[1]Plan5'!C149</f>
        <v>0.005788</v>
      </c>
      <c r="D85" s="17">
        <f t="shared" si="5"/>
        <v>149.47</v>
      </c>
      <c r="E85" s="19">
        <f t="shared" si="2"/>
        <v>47</v>
      </c>
      <c r="F85" s="17">
        <f t="shared" si="1"/>
        <v>70.25</v>
      </c>
      <c r="G85" s="18">
        <f>D85+F85</f>
        <v>219.72</v>
      </c>
    </row>
    <row r="86" spans="1:7" ht="12.75">
      <c r="A86" s="24">
        <v>30286</v>
      </c>
      <c r="B86" s="17">
        <f>'10'!E86</f>
        <v>27502.38</v>
      </c>
      <c r="C86" s="20">
        <f>'[1]Plan5'!C150</f>
        <v>0.005436</v>
      </c>
      <c r="D86" s="17">
        <f t="shared" si="5"/>
        <v>149.5</v>
      </c>
      <c r="E86" s="19">
        <f t="shared" si="2"/>
        <v>47</v>
      </c>
      <c r="F86" s="17">
        <f t="shared" si="1"/>
        <v>70.27</v>
      </c>
      <c r="G86" s="18">
        <f>D86+F86</f>
        <v>219.77</v>
      </c>
    </row>
    <row r="87" spans="1:7" ht="12.75">
      <c r="A87" s="24" t="s">
        <v>33</v>
      </c>
      <c r="B87" s="17">
        <f>'10'!E87</f>
        <v>0</v>
      </c>
      <c r="C87" s="20">
        <f>C86</f>
        <v>0.005436</v>
      </c>
      <c r="D87" s="17">
        <f t="shared" si="5"/>
        <v>0</v>
      </c>
      <c r="E87" s="19">
        <f t="shared" si="2"/>
        <v>47</v>
      </c>
      <c r="F87" s="17">
        <f t="shared" si="1"/>
        <v>0</v>
      </c>
      <c r="G87" s="18">
        <f>D87+F87</f>
        <v>0</v>
      </c>
    </row>
    <row r="88" spans="1:7" ht="12.75">
      <c r="A88" s="24">
        <v>30317</v>
      </c>
      <c r="B88" s="17">
        <f>'10'!E88</f>
        <v>29290.01</v>
      </c>
      <c r="C88" s="20">
        <f>'[1]Plan5'!C151</f>
        <v>0.005104</v>
      </c>
      <c r="D88" s="17">
        <f t="shared" si="5"/>
        <v>149.5</v>
      </c>
      <c r="E88" s="19">
        <f t="shared" si="2"/>
        <v>47</v>
      </c>
      <c r="F88" s="17">
        <f aca="true" t="shared" si="6" ref="F88:F151">(D88*E88%)</f>
        <v>70.27</v>
      </c>
      <c r="G88" s="18">
        <f>D88+F88</f>
        <v>219.77</v>
      </c>
    </row>
    <row r="89" spans="1:7" ht="12.75">
      <c r="A89" s="24">
        <v>30348</v>
      </c>
      <c r="B89" s="17">
        <f>'10'!E89</f>
        <v>31047.45</v>
      </c>
      <c r="C89" s="20">
        <f>'[1]Plan5'!C152</f>
        <v>0.004815</v>
      </c>
      <c r="D89" s="17">
        <f aca="true" t="shared" si="7" ref="D89:D106">B89*C89</f>
        <v>149.49</v>
      </c>
      <c r="E89" s="19">
        <f aca="true" t="shared" si="8" ref="E89:E152">E88</f>
        <v>47</v>
      </c>
      <c r="F89" s="17">
        <f t="shared" si="6"/>
        <v>70.26</v>
      </c>
      <c r="G89" s="18">
        <f>D89+F89</f>
        <v>219.75</v>
      </c>
    </row>
    <row r="90" spans="1:7" ht="12.75">
      <c r="A90" s="24">
        <v>30376</v>
      </c>
      <c r="B90" s="17">
        <f>'10'!E90</f>
        <v>33127.59</v>
      </c>
      <c r="C90" s="20">
        <f>'[1]Plan5'!C153</f>
        <v>0.004513</v>
      </c>
      <c r="D90" s="17">
        <f t="shared" si="7"/>
        <v>149.5</v>
      </c>
      <c r="E90" s="19">
        <f t="shared" si="8"/>
        <v>47</v>
      </c>
      <c r="F90" s="17">
        <f t="shared" si="6"/>
        <v>70.27</v>
      </c>
      <c r="G90" s="18">
        <f>D90+F90</f>
        <v>219.77</v>
      </c>
    </row>
    <row r="91" spans="1:7" ht="12.75">
      <c r="A91" s="24">
        <v>30407</v>
      </c>
      <c r="B91" s="17">
        <f>'10'!E91</f>
        <v>36109.08</v>
      </c>
      <c r="C91" s="20">
        <f>'[1]Plan5'!C154</f>
        <v>0.00414</v>
      </c>
      <c r="D91" s="17">
        <f t="shared" si="7"/>
        <v>149.49</v>
      </c>
      <c r="E91" s="19">
        <f t="shared" si="8"/>
        <v>47</v>
      </c>
      <c r="F91" s="17">
        <f t="shared" si="6"/>
        <v>70.26</v>
      </c>
      <c r="G91" s="18">
        <f>D91+F91</f>
        <v>219.75</v>
      </c>
    </row>
    <row r="92" spans="1:7" ht="12.75">
      <c r="A92" s="24">
        <v>30437</v>
      </c>
      <c r="B92" s="17">
        <f>'10'!E92</f>
        <v>39358.93</v>
      </c>
      <c r="C92" s="20">
        <f>'[1]Plan5'!C155</f>
        <v>0.003798</v>
      </c>
      <c r="D92" s="17">
        <f t="shared" si="7"/>
        <v>149.49</v>
      </c>
      <c r="E92" s="19">
        <f t="shared" si="8"/>
        <v>47</v>
      </c>
      <c r="F92" s="17">
        <f t="shared" si="6"/>
        <v>70.26</v>
      </c>
      <c r="G92" s="18">
        <f>D92+F92</f>
        <v>219.75</v>
      </c>
    </row>
    <row r="93" spans="1:7" ht="12.75">
      <c r="A93" s="24">
        <v>30468</v>
      </c>
      <c r="B93" s="17">
        <f>'10'!E93</f>
        <v>42508.16</v>
      </c>
      <c r="C93" s="20">
        <f>'[1]Plan5'!C156</f>
        <v>0.003518</v>
      </c>
      <c r="D93" s="17">
        <f t="shared" si="7"/>
        <v>149.54</v>
      </c>
      <c r="E93" s="19">
        <f t="shared" si="8"/>
        <v>47</v>
      </c>
      <c r="F93" s="17">
        <f t="shared" si="6"/>
        <v>70.28</v>
      </c>
      <c r="G93" s="18">
        <f>D93+F93</f>
        <v>219.82</v>
      </c>
    </row>
    <row r="94" spans="1:7" ht="12.75">
      <c r="A94" s="24">
        <v>30498</v>
      </c>
      <c r="B94" s="17">
        <f>'10'!E94</f>
        <v>45823.22</v>
      </c>
      <c r="C94" s="20">
        <f>'[1]Plan5'!C157</f>
        <v>0.003263</v>
      </c>
      <c r="D94" s="17">
        <f t="shared" si="7"/>
        <v>149.52</v>
      </c>
      <c r="E94" s="19">
        <f t="shared" si="8"/>
        <v>47</v>
      </c>
      <c r="F94" s="17">
        <f t="shared" si="6"/>
        <v>70.27</v>
      </c>
      <c r="G94" s="18">
        <f>D94+F94</f>
        <v>219.79</v>
      </c>
    </row>
    <row r="95" spans="1:7" ht="12.75">
      <c r="A95" s="24">
        <v>30529</v>
      </c>
      <c r="B95" s="17">
        <f>'10'!E95</f>
        <v>49947.26</v>
      </c>
      <c r="C95" s="20">
        <f>'[1]Plan5'!C158</f>
        <v>0.002993</v>
      </c>
      <c r="D95" s="17">
        <f t="shared" si="7"/>
        <v>149.49</v>
      </c>
      <c r="E95" s="19">
        <f t="shared" si="8"/>
        <v>47</v>
      </c>
      <c r="F95" s="17">
        <f t="shared" si="6"/>
        <v>70.26</v>
      </c>
      <c r="G95" s="18">
        <f>D95+F95</f>
        <v>219.75</v>
      </c>
    </row>
    <row r="96" spans="1:7" ht="12.75">
      <c r="A96" s="24">
        <v>30560</v>
      </c>
      <c r="B96" s="17">
        <f>'10'!E96</f>
        <v>54192.75</v>
      </c>
      <c r="C96" s="20">
        <f>'[1]Plan5'!C159</f>
        <v>0.002759</v>
      </c>
      <c r="D96" s="17">
        <f t="shared" si="7"/>
        <v>149.52</v>
      </c>
      <c r="E96" s="19">
        <f t="shared" si="8"/>
        <v>47</v>
      </c>
      <c r="F96" s="17">
        <f t="shared" si="6"/>
        <v>70.27</v>
      </c>
      <c r="G96" s="18">
        <f>D96+F96</f>
        <v>219.79</v>
      </c>
    </row>
    <row r="97" spans="1:7" ht="12.75">
      <c r="A97" s="24">
        <v>30590</v>
      </c>
      <c r="B97" s="17">
        <f>'10'!E97</f>
        <v>59341.02</v>
      </c>
      <c r="C97" s="20">
        <f>'[1]Plan5'!C160</f>
        <v>0.002519</v>
      </c>
      <c r="D97" s="17">
        <f t="shared" si="7"/>
        <v>149.48</v>
      </c>
      <c r="E97" s="19">
        <f t="shared" si="8"/>
        <v>47</v>
      </c>
      <c r="F97" s="17">
        <f t="shared" si="6"/>
        <v>70.26</v>
      </c>
      <c r="G97" s="18">
        <f>D97+F97</f>
        <v>219.74</v>
      </c>
    </row>
    <row r="98" spans="1:7" ht="12.75">
      <c r="A98" s="24">
        <v>30621</v>
      </c>
      <c r="B98" s="17">
        <f>'10'!E98</f>
        <v>65097.13</v>
      </c>
      <c r="C98" s="20">
        <f>'[1]Plan5'!C161</f>
        <v>0.002297</v>
      </c>
      <c r="D98" s="17">
        <f t="shared" si="7"/>
        <v>149.53</v>
      </c>
      <c r="E98" s="19">
        <f t="shared" si="8"/>
        <v>47</v>
      </c>
      <c r="F98" s="17">
        <f t="shared" si="6"/>
        <v>70.28</v>
      </c>
      <c r="G98" s="18">
        <f>D98+F98</f>
        <v>219.81</v>
      </c>
    </row>
    <row r="99" spans="1:7" ht="12.75">
      <c r="A99" s="24">
        <v>30651</v>
      </c>
      <c r="B99" s="17">
        <f>'10'!E99</f>
        <v>70565.27</v>
      </c>
      <c r="C99" s="20">
        <f>'[1]Plan5'!C162</f>
        <v>0.002118</v>
      </c>
      <c r="D99" s="17">
        <f t="shared" si="7"/>
        <v>149.46</v>
      </c>
      <c r="E99" s="19">
        <f t="shared" si="8"/>
        <v>47</v>
      </c>
      <c r="F99" s="17">
        <f t="shared" si="6"/>
        <v>70.25</v>
      </c>
      <c r="G99" s="18">
        <f>D99+F99</f>
        <v>219.71</v>
      </c>
    </row>
    <row r="100" spans="1:7" ht="12.75">
      <c r="A100" s="24" t="s">
        <v>34</v>
      </c>
      <c r="B100" s="17">
        <f>'10'!E100</f>
        <v>0</v>
      </c>
      <c r="C100" s="20">
        <f>C99</f>
        <v>0.002118</v>
      </c>
      <c r="D100" s="17">
        <f t="shared" si="7"/>
        <v>0</v>
      </c>
      <c r="E100" s="19">
        <f t="shared" si="8"/>
        <v>47</v>
      </c>
      <c r="F100" s="17">
        <f t="shared" si="6"/>
        <v>0</v>
      </c>
      <c r="G100" s="18">
        <f>D100+F100</f>
        <v>0</v>
      </c>
    </row>
    <row r="101" spans="1:7" ht="12.75">
      <c r="A101" s="24">
        <v>30682</v>
      </c>
      <c r="B101" s="17">
        <f>'10'!E101</f>
        <v>75928.25</v>
      </c>
      <c r="C101" s="20">
        <f>'[1]Plan5'!C163</f>
        <v>0.001969</v>
      </c>
      <c r="D101" s="17">
        <f t="shared" si="7"/>
        <v>149.5</v>
      </c>
      <c r="E101" s="19">
        <f t="shared" si="8"/>
        <v>47</v>
      </c>
      <c r="F101" s="17">
        <f t="shared" si="6"/>
        <v>70.27</v>
      </c>
      <c r="G101" s="18">
        <f>D101+F101</f>
        <v>219.77</v>
      </c>
    </row>
    <row r="102" spans="1:7" ht="12.75">
      <c r="A102" s="24">
        <v>30713</v>
      </c>
      <c r="B102" s="17">
        <f>'10'!E102</f>
        <v>83369.26</v>
      </c>
      <c r="C102" s="20">
        <f>'[1]Plan5'!C164</f>
        <v>0.001793</v>
      </c>
      <c r="D102" s="17">
        <f t="shared" si="7"/>
        <v>149.48</v>
      </c>
      <c r="E102" s="19">
        <f t="shared" si="8"/>
        <v>47</v>
      </c>
      <c r="F102" s="17">
        <f t="shared" si="6"/>
        <v>70.26</v>
      </c>
      <c r="G102" s="18">
        <f>D102+F102</f>
        <v>219.74</v>
      </c>
    </row>
    <row r="103" spans="1:7" ht="12.75">
      <c r="A103" s="24">
        <v>30742</v>
      </c>
      <c r="B103" s="17">
        <f>'10'!E103</f>
        <v>93623.73</v>
      </c>
      <c r="C103" s="20">
        <f>'[1]Plan5'!C165</f>
        <v>0.001597</v>
      </c>
      <c r="D103" s="17">
        <f t="shared" si="7"/>
        <v>149.52</v>
      </c>
      <c r="E103" s="19">
        <f t="shared" si="8"/>
        <v>47</v>
      </c>
      <c r="F103" s="17">
        <f t="shared" si="6"/>
        <v>70.27</v>
      </c>
      <c r="G103" s="18">
        <f>D103+F103</f>
        <v>219.79</v>
      </c>
    </row>
    <row r="104" spans="1:7" ht="12.75">
      <c r="A104" s="24">
        <v>30773</v>
      </c>
      <c r="B104" s="17">
        <f>'10'!E104</f>
        <v>102986.09</v>
      </c>
      <c r="C104" s="20">
        <f>'[1]Plan5'!C166</f>
        <v>0.001452</v>
      </c>
      <c r="D104" s="17">
        <f t="shared" si="7"/>
        <v>149.54</v>
      </c>
      <c r="E104" s="19">
        <f t="shared" si="8"/>
        <v>47</v>
      </c>
      <c r="F104" s="17">
        <f t="shared" si="6"/>
        <v>70.28</v>
      </c>
      <c r="G104" s="18">
        <f>D104+F104</f>
        <v>219.82</v>
      </c>
    </row>
    <row r="105" spans="1:7" ht="12.75">
      <c r="A105" s="24">
        <v>30803</v>
      </c>
      <c r="B105" s="17">
        <f>'10'!E105</f>
        <v>112151.84</v>
      </c>
      <c r="C105" s="20">
        <f>'[1]Plan5'!C167</f>
        <v>0.001333</v>
      </c>
      <c r="D105" s="17">
        <f t="shared" si="7"/>
        <v>149.5</v>
      </c>
      <c r="E105" s="19">
        <f t="shared" si="8"/>
        <v>47</v>
      </c>
      <c r="F105" s="17">
        <f t="shared" si="6"/>
        <v>70.27</v>
      </c>
      <c r="G105" s="18">
        <f>D105+F105</f>
        <v>219.77</v>
      </c>
    </row>
    <row r="106" spans="1:7" ht="12.75">
      <c r="A106" s="24">
        <v>30834</v>
      </c>
      <c r="B106" s="17">
        <f>'10'!E106</f>
        <v>122133.33</v>
      </c>
      <c r="C106" s="20">
        <f>'[1]Plan5'!C168</f>
        <v>0.001224</v>
      </c>
      <c r="D106" s="17">
        <f t="shared" si="7"/>
        <v>149.49</v>
      </c>
      <c r="E106" s="19">
        <f t="shared" si="8"/>
        <v>47</v>
      </c>
      <c r="F106" s="17">
        <f t="shared" si="6"/>
        <v>70.26</v>
      </c>
      <c r="G106" s="18">
        <f>D106+F106</f>
        <v>219.75</v>
      </c>
    </row>
    <row r="107" spans="1:7" ht="12.75">
      <c r="A107" s="24">
        <v>30864</v>
      </c>
      <c r="B107" s="17">
        <f>'10'!E107</f>
        <v>133369.55</v>
      </c>
      <c r="C107" s="20">
        <f>'[1]Plan5'!C169</f>
        <v>0.001121</v>
      </c>
      <c r="D107" s="17">
        <f aca="true" t="shared" si="9" ref="D107:D122">B107*C107</f>
        <v>149.51</v>
      </c>
      <c r="E107" s="19">
        <f t="shared" si="8"/>
        <v>47</v>
      </c>
      <c r="F107" s="17">
        <f t="shared" si="6"/>
        <v>70.27</v>
      </c>
      <c r="G107" s="18">
        <f>D107+F107</f>
        <v>219.78</v>
      </c>
    </row>
    <row r="108" spans="1:7" ht="12.75">
      <c r="A108" s="24">
        <v>30895</v>
      </c>
      <c r="B108" s="17">
        <f>'10'!E108</f>
        <v>147106.6</v>
      </c>
      <c r="C108" s="20">
        <f>'[1]Plan5'!C170</f>
        <v>0.001016</v>
      </c>
      <c r="D108" s="17">
        <f t="shared" si="9"/>
        <v>149.46</v>
      </c>
      <c r="E108" s="19">
        <f t="shared" si="8"/>
        <v>47</v>
      </c>
      <c r="F108" s="17">
        <f t="shared" si="6"/>
        <v>70.25</v>
      </c>
      <c r="G108" s="18">
        <f>D108+F108</f>
        <v>219.71</v>
      </c>
    </row>
    <row r="109" spans="1:7" ht="12.75">
      <c r="A109" s="24">
        <v>30926</v>
      </c>
      <c r="B109" s="17">
        <f>'10'!E109</f>
        <v>162699.91</v>
      </c>
      <c r="C109" s="20">
        <f>'[1]Plan5'!C171</f>
        <v>0.000919</v>
      </c>
      <c r="D109" s="17">
        <f t="shared" si="9"/>
        <v>149.52</v>
      </c>
      <c r="E109" s="19">
        <f t="shared" si="8"/>
        <v>47</v>
      </c>
      <c r="F109" s="17">
        <f t="shared" si="6"/>
        <v>70.27</v>
      </c>
      <c r="G109" s="18">
        <f>D109+F109</f>
        <v>219.79</v>
      </c>
    </row>
    <row r="110" spans="1:7" ht="12.75">
      <c r="A110" s="24">
        <v>30956</v>
      </c>
      <c r="B110" s="17">
        <f>'10'!E110</f>
        <v>179779.18</v>
      </c>
      <c r="C110" s="20">
        <f>'[1]Plan5'!C172</f>
        <v>0.000832</v>
      </c>
      <c r="D110" s="17">
        <f t="shared" si="9"/>
        <v>149.58</v>
      </c>
      <c r="E110" s="19">
        <f t="shared" si="8"/>
        <v>47</v>
      </c>
      <c r="F110" s="17">
        <f t="shared" si="6"/>
        <v>70.3</v>
      </c>
      <c r="G110" s="18">
        <f>D110+F110</f>
        <v>219.88</v>
      </c>
    </row>
    <row r="111" spans="1:7" ht="12.75">
      <c r="A111" s="24">
        <v>30987</v>
      </c>
      <c r="B111" s="17">
        <f>'10'!E111</f>
        <v>202436.07</v>
      </c>
      <c r="C111" s="20">
        <f>'[1]Plan5'!C173</f>
        <v>0.000738</v>
      </c>
      <c r="D111" s="17">
        <f t="shared" si="9"/>
        <v>149.4</v>
      </c>
      <c r="E111" s="19">
        <f t="shared" si="8"/>
        <v>47</v>
      </c>
      <c r="F111" s="17">
        <f t="shared" si="6"/>
        <v>70.22</v>
      </c>
      <c r="G111" s="18">
        <f>D111+F111</f>
        <v>219.62</v>
      </c>
    </row>
    <row r="112" spans="1:7" ht="12.75">
      <c r="A112" s="24">
        <v>31017</v>
      </c>
      <c r="B112" s="17">
        <f>'10'!E112</f>
        <v>222477.22</v>
      </c>
      <c r="C112" s="20">
        <f>'[1]Plan5'!C174</f>
        <v>0.000672</v>
      </c>
      <c r="D112" s="17">
        <f t="shared" si="9"/>
        <v>149.5</v>
      </c>
      <c r="E112" s="19">
        <f t="shared" si="8"/>
        <v>47</v>
      </c>
      <c r="F112" s="17">
        <f t="shared" si="6"/>
        <v>70.27</v>
      </c>
      <c r="G112" s="18">
        <f>D112+F112</f>
        <v>219.77</v>
      </c>
    </row>
    <row r="113" spans="1:7" ht="12.75">
      <c r="A113" s="24" t="s">
        <v>35</v>
      </c>
      <c r="B113" s="17">
        <f>'10'!E113</f>
        <v>0</v>
      </c>
      <c r="C113" s="20">
        <f>C112</f>
        <v>0.000672</v>
      </c>
      <c r="D113" s="17">
        <f t="shared" si="9"/>
        <v>0</v>
      </c>
      <c r="E113" s="19">
        <f t="shared" si="8"/>
        <v>47</v>
      </c>
      <c r="F113" s="17">
        <f t="shared" si="6"/>
        <v>0</v>
      </c>
      <c r="G113" s="18">
        <f>D113+F113</f>
        <v>0</v>
      </c>
    </row>
    <row r="114" spans="1:7" ht="12.75">
      <c r="A114" s="24">
        <v>31048</v>
      </c>
      <c r="B114" s="17">
        <f>'10'!E114</f>
        <v>245836.74</v>
      </c>
      <c r="C114" s="20">
        <f>'[1]Plan5'!C175</f>
        <v>0.000608</v>
      </c>
      <c r="D114" s="17">
        <f t="shared" si="9"/>
        <v>149.47</v>
      </c>
      <c r="E114" s="19">
        <f t="shared" si="8"/>
        <v>47</v>
      </c>
      <c r="F114" s="17">
        <f t="shared" si="6"/>
        <v>70.25</v>
      </c>
      <c r="G114" s="18">
        <f>D114+F114</f>
        <v>219.72</v>
      </c>
    </row>
    <row r="115" spans="1:7" ht="12.75">
      <c r="A115" s="24">
        <v>31079</v>
      </c>
      <c r="B115" s="17">
        <f>'10'!E115</f>
        <v>276812.85</v>
      </c>
      <c r="C115" s="20">
        <f>'[1]Plan5'!C176</f>
        <v>0.00054</v>
      </c>
      <c r="D115" s="17">
        <f t="shared" si="9"/>
        <v>149.48</v>
      </c>
      <c r="E115" s="19">
        <f t="shared" si="8"/>
        <v>47</v>
      </c>
      <c r="F115" s="17">
        <f t="shared" si="6"/>
        <v>70.26</v>
      </c>
      <c r="G115" s="18">
        <f>D115+F115</f>
        <v>219.74</v>
      </c>
    </row>
    <row r="116" spans="1:7" ht="12.75">
      <c r="A116" s="24">
        <v>31107</v>
      </c>
      <c r="B116" s="17">
        <f>'10'!E116</f>
        <v>305047.75</v>
      </c>
      <c r="C116" s="20">
        <f>'[1]Plan5'!C177</f>
        <v>0.00049</v>
      </c>
      <c r="D116" s="17">
        <f t="shared" si="9"/>
        <v>149.47</v>
      </c>
      <c r="E116" s="19">
        <f t="shared" si="8"/>
        <v>47</v>
      </c>
      <c r="F116" s="17">
        <f t="shared" si="6"/>
        <v>70.25</v>
      </c>
      <c r="G116" s="18">
        <f>D116+F116</f>
        <v>219.72</v>
      </c>
    </row>
    <row r="117" spans="1:7" ht="12.75">
      <c r="A117" s="24">
        <v>31138</v>
      </c>
      <c r="B117" s="17">
        <f>'10'!E117</f>
        <v>343788.77</v>
      </c>
      <c r="C117" s="20">
        <f>'[1]Plan5'!C178</f>
        <v>0.000435</v>
      </c>
      <c r="D117" s="17">
        <f t="shared" si="9"/>
        <v>149.55</v>
      </c>
      <c r="E117" s="19">
        <f t="shared" si="8"/>
        <v>47</v>
      </c>
      <c r="F117" s="17">
        <f t="shared" si="6"/>
        <v>70.29</v>
      </c>
      <c r="G117" s="18">
        <f>D117+F117</f>
        <v>219.84</v>
      </c>
    </row>
    <row r="118" spans="1:7" ht="12.75">
      <c r="A118" s="24">
        <v>31168</v>
      </c>
      <c r="B118" s="17">
        <f>'10'!E118</f>
        <v>384456.58</v>
      </c>
      <c r="C118" s="20">
        <f>'[1]Plan5'!C179</f>
        <v>0.000389</v>
      </c>
      <c r="D118" s="17">
        <f t="shared" si="9"/>
        <v>149.55</v>
      </c>
      <c r="E118" s="19">
        <f t="shared" si="8"/>
        <v>47</v>
      </c>
      <c r="F118" s="17">
        <f t="shared" si="6"/>
        <v>70.29</v>
      </c>
      <c r="G118" s="18">
        <f>D118+F118</f>
        <v>219.84</v>
      </c>
    </row>
    <row r="119" spans="1:7" ht="12.75">
      <c r="A119" s="24">
        <v>31199</v>
      </c>
      <c r="B119" s="17">
        <f>'10'!E119</f>
        <v>422924.92</v>
      </c>
      <c r="C119" s="20">
        <f>'[1]Plan5'!C180</f>
        <v>0.000353</v>
      </c>
      <c r="D119" s="17">
        <f t="shared" si="9"/>
        <v>149.29</v>
      </c>
      <c r="E119" s="19">
        <f t="shared" si="8"/>
        <v>47</v>
      </c>
      <c r="F119" s="17">
        <f t="shared" si="6"/>
        <v>70.17</v>
      </c>
      <c r="G119" s="18">
        <f>D119+F119</f>
        <v>219.46</v>
      </c>
    </row>
    <row r="120" spans="1:7" ht="12.75">
      <c r="A120" s="24">
        <v>31229</v>
      </c>
      <c r="B120" s="17">
        <f>'10'!E120</f>
        <v>461868.69</v>
      </c>
      <c r="C120" s="20">
        <f>'[1]Plan5'!C181</f>
        <v>0.000324</v>
      </c>
      <c r="D120" s="17">
        <f t="shared" si="9"/>
        <v>149.65</v>
      </c>
      <c r="E120" s="19">
        <f t="shared" si="8"/>
        <v>47</v>
      </c>
      <c r="F120" s="17">
        <f t="shared" si="6"/>
        <v>70.34</v>
      </c>
      <c r="G120" s="18">
        <f>D120+F120</f>
        <v>219.99</v>
      </c>
    </row>
    <row r="121" spans="1:7" ht="12.75">
      <c r="A121" s="24">
        <v>31260</v>
      </c>
      <c r="B121" s="17">
        <f>'10'!E121</f>
        <v>497035.36</v>
      </c>
      <c r="C121" s="20">
        <f>'[1]Plan5'!C182</f>
        <v>0.000301</v>
      </c>
      <c r="D121" s="17">
        <f t="shared" si="9"/>
        <v>149.61</v>
      </c>
      <c r="E121" s="19">
        <f t="shared" si="8"/>
        <v>47</v>
      </c>
      <c r="F121" s="17">
        <f t="shared" si="6"/>
        <v>70.32</v>
      </c>
      <c r="G121" s="18">
        <f>D121+F121</f>
        <v>219.93</v>
      </c>
    </row>
    <row r="122" spans="1:7" ht="12.75">
      <c r="A122" s="24">
        <v>31291</v>
      </c>
      <c r="B122" s="17">
        <f>'10'!E122</f>
        <v>537691.39</v>
      </c>
      <c r="C122" s="20">
        <f>'[1]Plan5'!C183</f>
        <v>0.000278</v>
      </c>
      <c r="D122" s="17">
        <f t="shared" si="9"/>
        <v>149.48</v>
      </c>
      <c r="E122" s="19">
        <f t="shared" si="8"/>
        <v>47</v>
      </c>
      <c r="F122" s="17">
        <f t="shared" si="6"/>
        <v>70.26</v>
      </c>
      <c r="G122" s="18">
        <f>D122+F122</f>
        <v>219.74</v>
      </c>
    </row>
    <row r="123" spans="1:7" ht="12.75">
      <c r="A123" s="24">
        <v>31321</v>
      </c>
      <c r="B123" s="17">
        <f>'10'!E123</f>
        <v>586621.28</v>
      </c>
      <c r="C123" s="20">
        <f>'[1]Plan5'!C184</f>
        <v>0.000255</v>
      </c>
      <c r="D123" s="17">
        <f aca="true" t="shared" si="10" ref="D123:D138">B123*C123</f>
        <v>149.59</v>
      </c>
      <c r="E123" s="19">
        <f t="shared" si="8"/>
        <v>47</v>
      </c>
      <c r="F123" s="17">
        <f t="shared" si="6"/>
        <v>70.31</v>
      </c>
      <c r="G123" s="18">
        <f>D123+F123</f>
        <v>219.9</v>
      </c>
    </row>
    <row r="124" spans="1:7" ht="12.75">
      <c r="A124" s="24">
        <v>31352</v>
      </c>
      <c r="B124" s="17">
        <f>'10'!E124</f>
        <v>639417.21</v>
      </c>
      <c r="C124" s="20">
        <f>'[1]Plan5'!C185</f>
        <v>0.000234</v>
      </c>
      <c r="D124" s="17">
        <f t="shared" si="10"/>
        <v>149.62</v>
      </c>
      <c r="E124" s="19">
        <f t="shared" si="8"/>
        <v>47</v>
      </c>
      <c r="F124" s="17">
        <f t="shared" si="6"/>
        <v>70.32</v>
      </c>
      <c r="G124" s="18">
        <f>D124+F124</f>
        <v>219.94</v>
      </c>
    </row>
    <row r="125" spans="1:7" ht="12.75">
      <c r="A125" s="24">
        <v>31382</v>
      </c>
      <c r="B125" s="17">
        <f>'10'!E125</f>
        <v>710520.4</v>
      </c>
      <c r="C125" s="20">
        <f>'[1]Plan5'!C186</f>
        <v>0.00021</v>
      </c>
      <c r="D125" s="17">
        <f t="shared" si="10"/>
        <v>149.21</v>
      </c>
      <c r="E125" s="19">
        <f t="shared" si="8"/>
        <v>47</v>
      </c>
      <c r="F125" s="17">
        <f t="shared" si="6"/>
        <v>70.13</v>
      </c>
      <c r="G125" s="18">
        <f>D125+F125</f>
        <v>219.34</v>
      </c>
    </row>
    <row r="126" spans="1:7" ht="12.75">
      <c r="A126" s="24" t="s">
        <v>64</v>
      </c>
      <c r="B126" s="17">
        <f>'10'!E126</f>
        <v>0</v>
      </c>
      <c r="C126" s="20">
        <f>C125</f>
        <v>0.00021</v>
      </c>
      <c r="D126" s="17">
        <f t="shared" si="10"/>
        <v>0</v>
      </c>
      <c r="E126" s="19">
        <f t="shared" si="8"/>
        <v>47</v>
      </c>
      <c r="F126" s="17">
        <f t="shared" si="6"/>
        <v>0</v>
      </c>
      <c r="G126" s="18">
        <f>D126+F126</f>
        <v>0</v>
      </c>
    </row>
    <row r="127" spans="1:7" ht="12.75">
      <c r="A127" s="24">
        <v>31413</v>
      </c>
      <c r="B127" s="17">
        <f>'10'!E127</f>
        <v>1330000</v>
      </c>
      <c r="C127" s="20">
        <f>'[1]Plan5'!C187</f>
        <v>0.000186</v>
      </c>
      <c r="D127" s="17">
        <f t="shared" si="10"/>
        <v>247.38</v>
      </c>
      <c r="E127" s="19">
        <f t="shared" si="8"/>
        <v>47</v>
      </c>
      <c r="F127" s="17">
        <f t="shared" si="6"/>
        <v>116.27</v>
      </c>
      <c r="G127" s="18">
        <f>D127+F127</f>
        <v>363.65</v>
      </c>
    </row>
    <row r="128" spans="1:7" ht="12.75">
      <c r="A128" s="24">
        <v>31444</v>
      </c>
      <c r="B128" s="17">
        <f>'10'!E128</f>
        <v>1330000</v>
      </c>
      <c r="C128" s="20">
        <f>'[1]Plan5'!C188</f>
        <v>0.00016</v>
      </c>
      <c r="D128" s="17">
        <f t="shared" si="10"/>
        <v>212.8</v>
      </c>
      <c r="E128" s="19">
        <f t="shared" si="8"/>
        <v>47</v>
      </c>
      <c r="F128" s="17">
        <f t="shared" si="6"/>
        <v>100.02</v>
      </c>
      <c r="G128" s="18">
        <f>D128+F128</f>
        <v>312.82</v>
      </c>
    </row>
    <row r="129" spans="1:7" ht="12.75">
      <c r="A129" s="24">
        <v>31472</v>
      </c>
      <c r="B129" s="17">
        <f>'10'!E129</f>
        <v>1330</v>
      </c>
      <c r="C129" s="20">
        <f>'[1]Plan5'!C189</f>
        <v>0.139633</v>
      </c>
      <c r="D129" s="17">
        <f t="shared" si="10"/>
        <v>185.71</v>
      </c>
      <c r="E129" s="19">
        <f t="shared" si="8"/>
        <v>47</v>
      </c>
      <c r="F129" s="17">
        <f t="shared" si="6"/>
        <v>87.28</v>
      </c>
      <c r="G129" s="18">
        <f>D129+F129</f>
        <v>272.99</v>
      </c>
    </row>
    <row r="130" spans="1:7" ht="12.75">
      <c r="A130" s="24">
        <v>31503</v>
      </c>
      <c r="B130" s="17">
        <f>'10'!E130</f>
        <v>1330</v>
      </c>
      <c r="C130" s="20">
        <f>'[1]Plan5'!C190</f>
        <v>0.139633</v>
      </c>
      <c r="D130" s="17">
        <f t="shared" si="10"/>
        <v>185.71</v>
      </c>
      <c r="E130" s="19">
        <f t="shared" si="8"/>
        <v>47</v>
      </c>
      <c r="F130" s="17">
        <f t="shared" si="6"/>
        <v>87.28</v>
      </c>
      <c r="G130" s="18">
        <f>D130+F130</f>
        <v>272.99</v>
      </c>
    </row>
    <row r="131" spans="1:7" ht="12.75">
      <c r="A131" s="24">
        <v>31533</v>
      </c>
      <c r="B131" s="17">
        <f>'10'!E131</f>
        <v>1330</v>
      </c>
      <c r="C131" s="20">
        <f>'[1]Plan5'!C191</f>
        <v>0.139633</v>
      </c>
      <c r="D131" s="17">
        <f t="shared" si="10"/>
        <v>185.71</v>
      </c>
      <c r="E131" s="19">
        <f t="shared" si="8"/>
        <v>47</v>
      </c>
      <c r="F131" s="17">
        <f t="shared" si="6"/>
        <v>87.28</v>
      </c>
      <c r="G131" s="18">
        <f>D131+F131</f>
        <v>272.99</v>
      </c>
    </row>
    <row r="132" spans="1:7" ht="12.75">
      <c r="A132" s="24">
        <v>31564</v>
      </c>
      <c r="B132" s="17">
        <f>'10'!E132</f>
        <v>1330</v>
      </c>
      <c r="C132" s="20">
        <f>'[1]Plan5'!C192</f>
        <v>0.139633</v>
      </c>
      <c r="D132" s="17">
        <f t="shared" si="10"/>
        <v>185.71</v>
      </c>
      <c r="E132" s="19">
        <f t="shared" si="8"/>
        <v>47</v>
      </c>
      <c r="F132" s="17">
        <f t="shared" si="6"/>
        <v>87.28</v>
      </c>
      <c r="G132" s="18">
        <f>D132+F132</f>
        <v>272.99</v>
      </c>
    </row>
    <row r="133" spans="1:7" ht="12.75">
      <c r="A133" s="24">
        <v>31594</v>
      </c>
      <c r="B133" s="17">
        <f>'10'!E133</f>
        <v>1330</v>
      </c>
      <c r="C133" s="20">
        <f>'[1]Plan5'!C193</f>
        <v>0.139633</v>
      </c>
      <c r="D133" s="17">
        <f t="shared" si="10"/>
        <v>185.71</v>
      </c>
      <c r="E133" s="19">
        <f t="shared" si="8"/>
        <v>47</v>
      </c>
      <c r="F133" s="17">
        <f t="shared" si="6"/>
        <v>87.28</v>
      </c>
      <c r="G133" s="18">
        <f>D133+F133</f>
        <v>272.99</v>
      </c>
    </row>
    <row r="134" spans="1:7" ht="12.75">
      <c r="A134" s="24">
        <v>31625</v>
      </c>
      <c r="B134" s="17">
        <f>'10'!E134</f>
        <v>1330</v>
      </c>
      <c r="C134" s="20">
        <f>'[1]Plan5'!C194</f>
        <v>0.139633</v>
      </c>
      <c r="D134" s="17">
        <f t="shared" si="10"/>
        <v>185.71</v>
      </c>
      <c r="E134" s="19">
        <f t="shared" si="8"/>
        <v>47</v>
      </c>
      <c r="F134" s="17">
        <f t="shared" si="6"/>
        <v>87.28</v>
      </c>
      <c r="G134" s="18">
        <f>D134+F134</f>
        <v>272.99</v>
      </c>
    </row>
    <row r="135" spans="1:7" ht="12.75">
      <c r="A135" s="24">
        <v>31656</v>
      </c>
      <c r="B135" s="17">
        <f>'10'!E135</f>
        <v>1330</v>
      </c>
      <c r="C135" s="20">
        <f>'[1]Plan5'!C195</f>
        <v>0.139633</v>
      </c>
      <c r="D135" s="17">
        <f t="shared" si="10"/>
        <v>185.71</v>
      </c>
      <c r="E135" s="19">
        <f t="shared" si="8"/>
        <v>47</v>
      </c>
      <c r="F135" s="17">
        <f t="shared" si="6"/>
        <v>87.28</v>
      </c>
      <c r="G135" s="18">
        <f>D135+F135</f>
        <v>272.99</v>
      </c>
    </row>
    <row r="136" spans="1:7" ht="12.75">
      <c r="A136" s="24">
        <v>31686</v>
      </c>
      <c r="B136" s="17">
        <f>'10'!E136</f>
        <v>1330</v>
      </c>
      <c r="C136" s="20">
        <f>'[1]Plan5'!C196</f>
        <v>0.139633</v>
      </c>
      <c r="D136" s="17">
        <f t="shared" si="10"/>
        <v>185.71</v>
      </c>
      <c r="E136" s="19">
        <f t="shared" si="8"/>
        <v>47</v>
      </c>
      <c r="F136" s="17">
        <f t="shared" si="6"/>
        <v>87.28</v>
      </c>
      <c r="G136" s="18">
        <f>D136+F136</f>
        <v>272.99</v>
      </c>
    </row>
    <row r="137" spans="1:7" ht="12.75">
      <c r="A137" s="24">
        <v>31717</v>
      </c>
      <c r="B137" s="17">
        <f>'10'!E137</f>
        <v>1330</v>
      </c>
      <c r="C137" s="20">
        <f>'[1]Plan5'!C197</f>
        <v>0.139633</v>
      </c>
      <c r="D137" s="17">
        <f t="shared" si="10"/>
        <v>185.71</v>
      </c>
      <c r="E137" s="19">
        <f t="shared" si="8"/>
        <v>47</v>
      </c>
      <c r="F137" s="17">
        <f t="shared" si="6"/>
        <v>87.28</v>
      </c>
      <c r="G137" s="18">
        <f>D137+F137</f>
        <v>272.99</v>
      </c>
    </row>
    <row r="138" spans="1:7" ht="12.75">
      <c r="A138" s="24">
        <v>31747</v>
      </c>
      <c r="B138" s="17">
        <f>'10'!E138</f>
        <v>1330</v>
      </c>
      <c r="C138" s="20">
        <f>'[1]Plan5'!C198</f>
        <v>0.139633</v>
      </c>
      <c r="D138" s="17">
        <f t="shared" si="10"/>
        <v>185.71</v>
      </c>
      <c r="E138" s="19">
        <f t="shared" si="8"/>
        <v>47</v>
      </c>
      <c r="F138" s="17">
        <f t="shared" si="6"/>
        <v>87.28</v>
      </c>
      <c r="G138" s="18">
        <f>D138+F138</f>
        <v>272.99</v>
      </c>
    </row>
    <row r="139" spans="1:7" ht="12.75">
      <c r="A139" s="24" t="s">
        <v>65</v>
      </c>
      <c r="B139" s="17">
        <f>'10'!E139</f>
        <v>0</v>
      </c>
      <c r="C139" s="20">
        <f>C138</f>
        <v>0.139633</v>
      </c>
      <c r="D139" s="17">
        <f aca="true" t="shared" si="11" ref="D139:D154">B139*C139</f>
        <v>0</v>
      </c>
      <c r="E139" s="19">
        <f t="shared" si="8"/>
        <v>47</v>
      </c>
      <c r="F139" s="17">
        <f t="shared" si="6"/>
        <v>0</v>
      </c>
      <c r="G139" s="18">
        <f>D139+F139</f>
        <v>0</v>
      </c>
    </row>
    <row r="140" spans="1:7" ht="12.75">
      <c r="A140" s="24">
        <v>31778</v>
      </c>
      <c r="B140" s="17">
        <f>'10'!E140</f>
        <v>7632.67</v>
      </c>
      <c r="C140" s="20">
        <f>'[1]Plan5'!C199</f>
        <v>0.139633</v>
      </c>
      <c r="D140" s="17">
        <f t="shared" si="11"/>
        <v>1065.77</v>
      </c>
      <c r="E140" s="19">
        <f t="shared" si="8"/>
        <v>47</v>
      </c>
      <c r="F140" s="17">
        <f t="shared" si="6"/>
        <v>500.91</v>
      </c>
      <c r="G140" s="18">
        <f>D140+F140</f>
        <v>1566.68</v>
      </c>
    </row>
    <row r="141" spans="1:7" ht="12.75">
      <c r="A141" s="24">
        <v>31809</v>
      </c>
      <c r="B141" s="17">
        <f>'10'!E141</f>
        <v>7632.67</v>
      </c>
      <c r="C141" s="20">
        <f>'[1]Plan5'!C200</f>
        <v>0.139633</v>
      </c>
      <c r="D141" s="17">
        <f t="shared" si="11"/>
        <v>1065.77</v>
      </c>
      <c r="E141" s="19">
        <f t="shared" si="8"/>
        <v>47</v>
      </c>
      <c r="F141" s="17">
        <f t="shared" si="6"/>
        <v>500.91</v>
      </c>
      <c r="G141" s="18">
        <f>D141+F141</f>
        <v>1566.68</v>
      </c>
    </row>
    <row r="142" spans="1:7" ht="12.75">
      <c r="A142" s="24">
        <v>31837</v>
      </c>
      <c r="B142" s="17">
        <f>'10'!E142</f>
        <v>7632.67</v>
      </c>
      <c r="C142" s="20">
        <f>'[1]Plan5'!C201</f>
        <v>0.081807</v>
      </c>
      <c r="D142" s="17">
        <f t="shared" si="11"/>
        <v>624.41</v>
      </c>
      <c r="E142" s="19">
        <f t="shared" si="8"/>
        <v>47</v>
      </c>
      <c r="F142" s="17">
        <f t="shared" si="6"/>
        <v>293.47</v>
      </c>
      <c r="G142" s="18">
        <f>D142+F142</f>
        <v>917.88</v>
      </c>
    </row>
    <row r="143" spans="1:7" ht="12.75">
      <c r="A143" s="24">
        <v>31868</v>
      </c>
      <c r="B143" s="17">
        <f>'10'!E143</f>
        <v>7632.67</v>
      </c>
      <c r="C143" s="20">
        <f>'[1]Plan5'!C202</f>
        <v>0.071438</v>
      </c>
      <c r="D143" s="17">
        <f t="shared" si="11"/>
        <v>545.26</v>
      </c>
      <c r="E143" s="19">
        <f t="shared" si="8"/>
        <v>47</v>
      </c>
      <c r="F143" s="17">
        <f t="shared" si="6"/>
        <v>256.27</v>
      </c>
      <c r="G143" s="18">
        <f>D143+F143</f>
        <v>801.53</v>
      </c>
    </row>
    <row r="144" spans="1:7" ht="12.75">
      <c r="A144" s="24">
        <v>31898</v>
      </c>
      <c r="B144" s="17">
        <f>'10'!E144</f>
        <v>7632.67</v>
      </c>
      <c r="C144" s="20">
        <f>'[1]Plan5'!C203</f>
        <v>0.059059</v>
      </c>
      <c r="D144" s="17">
        <f t="shared" si="11"/>
        <v>450.78</v>
      </c>
      <c r="E144" s="19">
        <f t="shared" si="8"/>
        <v>47</v>
      </c>
      <c r="F144" s="17">
        <f t="shared" si="6"/>
        <v>211.87</v>
      </c>
      <c r="G144" s="18">
        <f>D144+F144</f>
        <v>662.65</v>
      </c>
    </row>
    <row r="145" spans="1:7" ht="12.75">
      <c r="A145" s="24">
        <v>31929</v>
      </c>
      <c r="B145" s="17">
        <f>'10'!E145</f>
        <v>7632.67</v>
      </c>
      <c r="C145" s="20">
        <f>'[1]Plan5'!C204</f>
        <v>0.047844</v>
      </c>
      <c r="D145" s="17">
        <f t="shared" si="11"/>
        <v>365.18</v>
      </c>
      <c r="E145" s="19">
        <f t="shared" si="8"/>
        <v>47</v>
      </c>
      <c r="F145" s="17">
        <f t="shared" si="6"/>
        <v>171.63</v>
      </c>
      <c r="G145" s="18">
        <f>D145+F145</f>
        <v>536.81</v>
      </c>
    </row>
    <row r="146" spans="1:7" ht="12.75">
      <c r="A146" s="24">
        <v>31959</v>
      </c>
      <c r="B146" s="17">
        <f>'10'!E146</f>
        <v>7632.67</v>
      </c>
      <c r="C146" s="20">
        <f>'[1]Plan5'!C205</f>
        <v>0.040538</v>
      </c>
      <c r="D146" s="17">
        <f t="shared" si="11"/>
        <v>309.41</v>
      </c>
      <c r="E146" s="19">
        <f t="shared" si="8"/>
        <v>47</v>
      </c>
      <c r="F146" s="17">
        <f t="shared" si="6"/>
        <v>145.42</v>
      </c>
      <c r="G146" s="18">
        <f>D146+F146</f>
        <v>454.83</v>
      </c>
    </row>
    <row r="147" spans="1:7" ht="12.75">
      <c r="A147" s="24">
        <v>31990</v>
      </c>
      <c r="B147" s="17">
        <f>'10'!E147</f>
        <v>7632.67</v>
      </c>
      <c r="C147" s="20">
        <f>'[1]Plan5'!C206</f>
        <v>0.039338</v>
      </c>
      <c r="D147" s="17">
        <f t="shared" si="11"/>
        <v>300.25</v>
      </c>
      <c r="E147" s="19">
        <f t="shared" si="8"/>
        <v>47</v>
      </c>
      <c r="F147" s="17">
        <f t="shared" si="6"/>
        <v>141.12</v>
      </c>
      <c r="G147" s="18">
        <f>D147+F147</f>
        <v>441.37</v>
      </c>
    </row>
    <row r="148" spans="1:7" ht="12.75">
      <c r="A148" s="24">
        <v>32021</v>
      </c>
      <c r="B148" s="17">
        <f>'10'!E148</f>
        <v>7632.67</v>
      </c>
      <c r="C148" s="20">
        <f>'[1]Plan5'!C207</f>
        <v>0.036986</v>
      </c>
      <c r="D148" s="17">
        <f t="shared" si="11"/>
        <v>282.3</v>
      </c>
      <c r="E148" s="19">
        <f t="shared" si="8"/>
        <v>47</v>
      </c>
      <c r="F148" s="17">
        <f t="shared" si="6"/>
        <v>132.68</v>
      </c>
      <c r="G148" s="18">
        <f>D148+F148</f>
        <v>414.98</v>
      </c>
    </row>
    <row r="149" spans="1:7" ht="12.75">
      <c r="A149" s="24">
        <v>32051</v>
      </c>
      <c r="B149" s="17">
        <f>'10'!E149</f>
        <v>7632.67</v>
      </c>
      <c r="C149" s="20">
        <f>'[1]Plan5'!C208</f>
        <v>0.034998</v>
      </c>
      <c r="D149" s="17">
        <f t="shared" si="11"/>
        <v>267.13</v>
      </c>
      <c r="E149" s="19">
        <f t="shared" si="8"/>
        <v>47</v>
      </c>
      <c r="F149" s="17">
        <f t="shared" si="6"/>
        <v>125.55</v>
      </c>
      <c r="G149" s="18">
        <f>D149+F149</f>
        <v>392.68</v>
      </c>
    </row>
    <row r="150" spans="1:7" ht="12.75">
      <c r="A150" s="24">
        <v>32082</v>
      </c>
      <c r="B150" s="17">
        <f>'10'!E150</f>
        <v>7632.67</v>
      </c>
      <c r="C150" s="20">
        <f>'[1]Plan5'!C209</f>
        <v>0.032055</v>
      </c>
      <c r="D150" s="17">
        <f t="shared" si="11"/>
        <v>244.67</v>
      </c>
      <c r="E150" s="19">
        <f t="shared" si="8"/>
        <v>47</v>
      </c>
      <c r="F150" s="17">
        <f t="shared" si="6"/>
        <v>114.99</v>
      </c>
      <c r="G150" s="18">
        <f>D150+F150</f>
        <v>359.66</v>
      </c>
    </row>
    <row r="151" spans="1:7" ht="12.75">
      <c r="A151" s="24">
        <v>32112</v>
      </c>
      <c r="B151" s="17">
        <f>'10'!E151</f>
        <v>7632.67</v>
      </c>
      <c r="C151" s="20">
        <f>'[1]Plan5'!C210</f>
        <v>0.028408</v>
      </c>
      <c r="D151" s="17">
        <f t="shared" si="11"/>
        <v>216.83</v>
      </c>
      <c r="E151" s="19">
        <f t="shared" si="8"/>
        <v>47</v>
      </c>
      <c r="F151" s="17">
        <f t="shared" si="6"/>
        <v>101.91</v>
      </c>
      <c r="G151" s="18">
        <f>D151+F151</f>
        <v>318.74</v>
      </c>
    </row>
    <row r="152" spans="1:7" ht="12.75">
      <c r="A152" s="24" t="s">
        <v>66</v>
      </c>
      <c r="B152" s="17">
        <f>'10'!E152</f>
        <v>0</v>
      </c>
      <c r="C152" s="20">
        <f>C151</f>
        <v>0.028408</v>
      </c>
      <c r="D152" s="17">
        <f t="shared" si="11"/>
        <v>0</v>
      </c>
      <c r="E152" s="19">
        <f t="shared" si="8"/>
        <v>47</v>
      </c>
      <c r="F152" s="17">
        <f aca="true" t="shared" si="12" ref="F152:F206">(D152*E152%)</f>
        <v>0</v>
      </c>
      <c r="G152" s="18">
        <f>D152+F152</f>
        <v>0</v>
      </c>
    </row>
    <row r="153" spans="1:7" ht="12.75">
      <c r="A153" s="24">
        <v>32143</v>
      </c>
      <c r="B153" s="17">
        <f>'10'!E153</f>
        <v>6057.41</v>
      </c>
      <c r="C153" s="20">
        <f>'[1]Plan5'!C211</f>
        <v>0.024888</v>
      </c>
      <c r="D153" s="17">
        <f t="shared" si="11"/>
        <v>150.76</v>
      </c>
      <c r="E153" s="19">
        <f aca="true" t="shared" si="13" ref="E153:E206">E152</f>
        <v>47</v>
      </c>
      <c r="F153" s="17">
        <f t="shared" si="12"/>
        <v>70.86</v>
      </c>
      <c r="G153" s="18">
        <f>D153+F153</f>
        <v>221.62</v>
      </c>
    </row>
    <row r="154" spans="1:7" ht="12.75">
      <c r="A154" s="24">
        <v>32174</v>
      </c>
      <c r="B154" s="17">
        <f>'10'!E154</f>
        <v>5930.4</v>
      </c>
      <c r="C154" s="20">
        <f>'[1]Plan5'!C212</f>
        <v>0.021362</v>
      </c>
      <c r="D154" s="17">
        <f t="shared" si="11"/>
        <v>126.69</v>
      </c>
      <c r="E154" s="19">
        <f t="shared" si="13"/>
        <v>47</v>
      </c>
      <c r="F154" s="17">
        <f t="shared" si="12"/>
        <v>59.54</v>
      </c>
      <c r="G154" s="18">
        <f>D154+F154</f>
        <v>186.23</v>
      </c>
    </row>
    <row r="155" spans="1:7" ht="12.75">
      <c r="A155" s="24">
        <v>32203</v>
      </c>
      <c r="B155" s="17">
        <f>'10'!E155</f>
        <v>7420.67</v>
      </c>
      <c r="C155" s="20">
        <f>'[1]Plan5'!C213</f>
        <v>0.018109</v>
      </c>
      <c r="D155" s="17">
        <f aca="true" t="shared" si="14" ref="D155:D170">B155*C155</f>
        <v>134.38</v>
      </c>
      <c r="E155" s="19">
        <f t="shared" si="13"/>
        <v>47</v>
      </c>
      <c r="F155" s="17">
        <f t="shared" si="12"/>
        <v>63.16</v>
      </c>
      <c r="G155" s="18">
        <f>D155+F155</f>
        <v>197.54</v>
      </c>
    </row>
    <row r="156" spans="1:7" ht="12.75">
      <c r="A156" s="24">
        <v>32234</v>
      </c>
      <c r="B156" s="17">
        <f>'10'!E156</f>
        <v>10250.69</v>
      </c>
      <c r="C156" s="20">
        <f>'[1]Plan5'!C214</f>
        <v>0.01561</v>
      </c>
      <c r="D156" s="17">
        <f t="shared" si="14"/>
        <v>160.01</v>
      </c>
      <c r="E156" s="19">
        <f t="shared" si="13"/>
        <v>47</v>
      </c>
      <c r="F156" s="17">
        <f t="shared" si="12"/>
        <v>75.2</v>
      </c>
      <c r="G156" s="18">
        <f>D156+F156</f>
        <v>235.21</v>
      </c>
    </row>
    <row r="157" spans="1:7" ht="12.75">
      <c r="A157" s="24">
        <v>32264</v>
      </c>
      <c r="B157" s="17">
        <f>'10'!E157</f>
        <v>12110.56</v>
      </c>
      <c r="C157" s="20">
        <f>'[1]Plan5'!C215</f>
        <v>0.013087</v>
      </c>
      <c r="D157" s="17">
        <f t="shared" si="14"/>
        <v>158.49</v>
      </c>
      <c r="E157" s="19">
        <f t="shared" si="13"/>
        <v>47</v>
      </c>
      <c r="F157" s="17">
        <f t="shared" si="12"/>
        <v>74.49</v>
      </c>
      <c r="G157" s="18">
        <f>D157+F157</f>
        <v>232.98</v>
      </c>
    </row>
    <row r="158" spans="1:7" ht="12.75">
      <c r="A158" s="24">
        <v>32295</v>
      </c>
      <c r="B158" s="17">
        <f>'10'!E158</f>
        <v>17100.72</v>
      </c>
      <c r="C158" s="20">
        <f>'[1]Plan5'!C216</f>
        <v>0.011111</v>
      </c>
      <c r="D158" s="17">
        <f t="shared" si="14"/>
        <v>190.01</v>
      </c>
      <c r="E158" s="19">
        <f t="shared" si="13"/>
        <v>47</v>
      </c>
      <c r="F158" s="17">
        <f t="shared" si="12"/>
        <v>89.3</v>
      </c>
      <c r="G158" s="18">
        <f>D158+F158</f>
        <v>279.31</v>
      </c>
    </row>
    <row r="159" spans="1:7" ht="12.75">
      <c r="A159" s="24">
        <v>32325</v>
      </c>
      <c r="B159" s="17">
        <f>'10'!E159</f>
        <v>22868.38</v>
      </c>
      <c r="C159" s="20">
        <f>'[1]Plan5'!C217</f>
        <v>0.009296</v>
      </c>
      <c r="D159" s="17">
        <f t="shared" si="14"/>
        <v>212.58</v>
      </c>
      <c r="E159" s="19">
        <f t="shared" si="13"/>
        <v>47</v>
      </c>
      <c r="F159" s="17">
        <f t="shared" si="12"/>
        <v>99.91</v>
      </c>
      <c r="G159" s="18">
        <f>D159+F159</f>
        <v>312.49</v>
      </c>
    </row>
    <row r="160" spans="1:7" ht="12.75">
      <c r="A160" s="24">
        <v>32356</v>
      </c>
      <c r="B160" s="17">
        <f>'10'!E160</f>
        <v>29282.62</v>
      </c>
      <c r="C160" s="20">
        <f>'[1]Plan5'!C218</f>
        <v>0.007494</v>
      </c>
      <c r="D160" s="17">
        <f t="shared" si="14"/>
        <v>219.44</v>
      </c>
      <c r="E160" s="19">
        <f t="shared" si="13"/>
        <v>47</v>
      </c>
      <c r="F160" s="17">
        <f t="shared" si="12"/>
        <v>103.14</v>
      </c>
      <c r="G160" s="18">
        <f>D160+F160</f>
        <v>322.58</v>
      </c>
    </row>
    <row r="161" spans="1:7" ht="12.75">
      <c r="A161" s="24">
        <v>32387</v>
      </c>
      <c r="B161" s="17">
        <f>'10'!E161</f>
        <v>36866.14</v>
      </c>
      <c r="C161" s="20">
        <f>'[1]Plan5'!C219</f>
        <v>0.006211</v>
      </c>
      <c r="D161" s="17">
        <f t="shared" si="14"/>
        <v>228.98</v>
      </c>
      <c r="E161" s="19">
        <f t="shared" si="13"/>
        <v>47</v>
      </c>
      <c r="F161" s="17">
        <f t="shared" si="12"/>
        <v>107.62</v>
      </c>
      <c r="G161" s="18">
        <f>D161+F161</f>
        <v>336.6</v>
      </c>
    </row>
    <row r="162" spans="1:7" ht="12.75">
      <c r="A162" s="24">
        <v>32417</v>
      </c>
      <c r="B162" s="17">
        <f>'10'!E162</f>
        <v>49699.33</v>
      </c>
      <c r="C162" s="20">
        <f>'[1]Plan5'!C220</f>
        <v>0.005008</v>
      </c>
      <c r="D162" s="17">
        <f t="shared" si="14"/>
        <v>248.89</v>
      </c>
      <c r="E162" s="19">
        <f t="shared" si="13"/>
        <v>47</v>
      </c>
      <c r="F162" s="17">
        <f t="shared" si="12"/>
        <v>116.98</v>
      </c>
      <c r="G162" s="18">
        <f>D162+F162</f>
        <v>365.87</v>
      </c>
    </row>
    <row r="163" spans="1:7" ht="12.75">
      <c r="A163" s="24">
        <v>32448</v>
      </c>
      <c r="B163" s="17">
        <f>'10'!E163</f>
        <v>38031.17</v>
      </c>
      <c r="C163" s="20">
        <f>'[1]Plan5'!C221</f>
        <v>0.003936</v>
      </c>
      <c r="D163" s="17">
        <f t="shared" si="14"/>
        <v>149.69</v>
      </c>
      <c r="E163" s="19">
        <f t="shared" si="13"/>
        <v>47</v>
      </c>
      <c r="F163" s="17">
        <f t="shared" si="12"/>
        <v>70.35</v>
      </c>
      <c r="G163" s="18">
        <f>D163+F163</f>
        <v>220.04</v>
      </c>
    </row>
    <row r="164" spans="1:7" ht="12.75">
      <c r="A164" s="24">
        <v>32478</v>
      </c>
      <c r="B164" s="17">
        <f>'10'!E164</f>
        <v>67774.22</v>
      </c>
      <c r="C164" s="20">
        <f>'[1]Plan5'!C222</f>
        <v>0.003101</v>
      </c>
      <c r="D164" s="17">
        <f t="shared" si="14"/>
        <v>210.17</v>
      </c>
      <c r="E164" s="19">
        <f t="shared" si="13"/>
        <v>47</v>
      </c>
      <c r="F164" s="17">
        <f t="shared" si="12"/>
        <v>98.78</v>
      </c>
      <c r="G164" s="18">
        <f>D164+F164</f>
        <v>308.95</v>
      </c>
    </row>
    <row r="165" spans="1:7" ht="12.75">
      <c r="A165" s="24" t="s">
        <v>67</v>
      </c>
      <c r="B165" s="17">
        <f>'10'!E165</f>
        <v>0</v>
      </c>
      <c r="C165" s="20">
        <f>C164</f>
        <v>0.003101</v>
      </c>
      <c r="D165" s="17">
        <f t="shared" si="14"/>
        <v>0</v>
      </c>
      <c r="E165" s="19">
        <f t="shared" si="13"/>
        <v>47</v>
      </c>
      <c r="F165" s="17">
        <f t="shared" si="12"/>
        <v>0</v>
      </c>
      <c r="G165" s="18">
        <f>D165+F165</f>
        <v>0</v>
      </c>
    </row>
    <row r="166" spans="1:7" ht="12.75">
      <c r="A166" s="24">
        <v>32509</v>
      </c>
      <c r="B166" s="17">
        <f>'10'!E166</f>
        <v>62.71</v>
      </c>
      <c r="C166" s="20">
        <f>'[1]Plan5'!C223</f>
        <v>2.407857</v>
      </c>
      <c r="D166" s="17">
        <f t="shared" si="14"/>
        <v>151</v>
      </c>
      <c r="E166" s="19">
        <f t="shared" si="13"/>
        <v>47</v>
      </c>
      <c r="F166" s="17">
        <f t="shared" si="12"/>
        <v>70.97</v>
      </c>
      <c r="G166" s="18">
        <f>D166+F166</f>
        <v>221.97</v>
      </c>
    </row>
    <row r="167" spans="1:7" ht="12.75">
      <c r="A167" s="24">
        <v>32540</v>
      </c>
      <c r="B167" s="17">
        <f>'10'!E167</f>
        <v>81.59</v>
      </c>
      <c r="C167" s="20">
        <f>'[1]Plan5'!C224</f>
        <v>1.967846</v>
      </c>
      <c r="D167" s="17">
        <f t="shared" si="14"/>
        <v>160.56</v>
      </c>
      <c r="E167" s="19">
        <f t="shared" si="13"/>
        <v>47</v>
      </c>
      <c r="F167" s="17">
        <f t="shared" si="12"/>
        <v>75.46</v>
      </c>
      <c r="G167" s="18">
        <f>D167+F167</f>
        <v>236.02</v>
      </c>
    </row>
    <row r="168" spans="1:7" ht="12.75">
      <c r="A168" s="24">
        <v>32568</v>
      </c>
      <c r="B168" s="17">
        <f>'10'!E168</f>
        <v>113.18</v>
      </c>
      <c r="C168" s="20">
        <f>'[1]Plan5'!C225</f>
        <v>1.662735</v>
      </c>
      <c r="D168" s="17">
        <f t="shared" si="14"/>
        <v>188.19</v>
      </c>
      <c r="E168" s="19">
        <f t="shared" si="13"/>
        <v>47</v>
      </c>
      <c r="F168" s="17">
        <f t="shared" si="12"/>
        <v>88.45</v>
      </c>
      <c r="G168" s="18">
        <f>D168+F168</f>
        <v>276.64</v>
      </c>
    </row>
    <row r="169" spans="1:7" ht="12.75">
      <c r="A169" s="24">
        <v>32599</v>
      </c>
      <c r="B169" s="17">
        <f>'10'!E169</f>
        <v>84.49</v>
      </c>
      <c r="C169" s="20">
        <f>'[1]Plan5'!C226</f>
        <v>1.38781</v>
      </c>
      <c r="D169" s="17">
        <f t="shared" si="14"/>
        <v>117.26</v>
      </c>
      <c r="E169" s="19">
        <f t="shared" si="13"/>
        <v>47</v>
      </c>
      <c r="F169" s="17">
        <f t="shared" si="12"/>
        <v>55.11</v>
      </c>
      <c r="G169" s="18">
        <f>D169+F169</f>
        <v>172.37</v>
      </c>
    </row>
    <row r="170" spans="1:7" ht="12.75">
      <c r="A170" s="24">
        <v>32629</v>
      </c>
      <c r="B170" s="17">
        <f>'10'!E170</f>
        <v>168.66</v>
      </c>
      <c r="C170" s="20">
        <f>'[1]Plan5'!C227</f>
        <v>1.25073</v>
      </c>
      <c r="D170" s="17">
        <f t="shared" si="14"/>
        <v>210.95</v>
      </c>
      <c r="E170" s="19">
        <f t="shared" si="13"/>
        <v>47</v>
      </c>
      <c r="F170" s="17">
        <f t="shared" si="12"/>
        <v>99.15</v>
      </c>
      <c r="G170" s="18">
        <f>D170+F170</f>
        <v>310.1</v>
      </c>
    </row>
    <row r="171" spans="1:7" ht="12.75">
      <c r="A171" s="24">
        <v>32660</v>
      </c>
      <c r="B171" s="17">
        <f>'10'!E171</f>
        <v>193.87</v>
      </c>
      <c r="C171" s="20">
        <f>'[1]Plan5'!C228</f>
        <v>1.137647</v>
      </c>
      <c r="D171" s="17">
        <f aca="true" t="shared" si="15" ref="D171:D186">B171*C171</f>
        <v>220.56</v>
      </c>
      <c r="E171" s="19">
        <f t="shared" si="13"/>
        <v>47</v>
      </c>
      <c r="F171" s="17">
        <f t="shared" si="12"/>
        <v>103.66</v>
      </c>
      <c r="G171" s="18">
        <f>D171+F171</f>
        <v>324.22</v>
      </c>
    </row>
    <row r="172" spans="1:7" ht="12.75">
      <c r="A172" s="24">
        <v>32690</v>
      </c>
      <c r="B172" s="17">
        <f>'10'!E172</f>
        <v>194.85</v>
      </c>
      <c r="C172" s="20">
        <f>'[1]Plan5'!C229</f>
        <v>0.911357</v>
      </c>
      <c r="D172" s="17">
        <f t="shared" si="15"/>
        <v>177.58</v>
      </c>
      <c r="E172" s="19">
        <f t="shared" si="13"/>
        <v>47</v>
      </c>
      <c r="F172" s="17">
        <f t="shared" si="12"/>
        <v>83.46</v>
      </c>
      <c r="G172" s="18">
        <f>D172+F172</f>
        <v>261.04</v>
      </c>
    </row>
    <row r="173" spans="1:7" ht="12.75">
      <c r="A173" s="24">
        <v>32721</v>
      </c>
      <c r="B173" s="17">
        <f>'10'!E173</f>
        <v>443.97</v>
      </c>
      <c r="C173" s="20">
        <f>'[1]Plan5'!C230</f>
        <v>0.707795</v>
      </c>
      <c r="D173" s="17">
        <f t="shared" si="15"/>
        <v>314.24</v>
      </c>
      <c r="E173" s="19">
        <f t="shared" si="13"/>
        <v>47</v>
      </c>
      <c r="F173" s="17">
        <f t="shared" si="12"/>
        <v>147.69</v>
      </c>
      <c r="G173" s="18">
        <f>D173+F173</f>
        <v>461.93</v>
      </c>
    </row>
    <row r="174" spans="1:7" ht="12.75">
      <c r="A174" s="24">
        <v>32752</v>
      </c>
      <c r="B174" s="17">
        <f>'10'!E174</f>
        <v>1544.49</v>
      </c>
      <c r="C174" s="20">
        <f>'[1]Plan5'!C231</f>
        <v>0.547236</v>
      </c>
      <c r="D174" s="17">
        <f t="shared" si="15"/>
        <v>845.2</v>
      </c>
      <c r="E174" s="19">
        <f t="shared" si="13"/>
        <v>47</v>
      </c>
      <c r="F174" s="17">
        <f t="shared" si="12"/>
        <v>397.24</v>
      </c>
      <c r="G174" s="18">
        <f>D174+F174</f>
        <v>1242.44</v>
      </c>
    </row>
    <row r="175" spans="1:7" ht="12.75">
      <c r="A175" s="24">
        <v>32782</v>
      </c>
      <c r="B175" s="17">
        <f>'10'!E175</f>
        <v>2791.96</v>
      </c>
      <c r="C175" s="20">
        <f>'[1]Plan5'!C232</f>
        <v>0.402528</v>
      </c>
      <c r="D175" s="17">
        <f t="shared" si="15"/>
        <v>1123.84</v>
      </c>
      <c r="E175" s="19">
        <f t="shared" si="13"/>
        <v>47</v>
      </c>
      <c r="F175" s="17">
        <f t="shared" si="12"/>
        <v>528.2</v>
      </c>
      <c r="G175" s="18">
        <f>D175+F175</f>
        <v>1652.04</v>
      </c>
    </row>
    <row r="176" spans="1:7" ht="12.75">
      <c r="A176" s="24">
        <v>32813</v>
      </c>
      <c r="B176" s="17">
        <f>'10'!E176</f>
        <v>3160.94</v>
      </c>
      <c r="C176" s="20">
        <f>'[1]Plan5'!C233</f>
        <v>0.292492</v>
      </c>
      <c r="D176" s="17">
        <f t="shared" si="15"/>
        <v>924.55</v>
      </c>
      <c r="E176" s="19">
        <f t="shared" si="13"/>
        <v>47</v>
      </c>
      <c r="F176" s="17">
        <f t="shared" si="12"/>
        <v>434.54</v>
      </c>
      <c r="G176" s="18">
        <f>D176+F176</f>
        <v>1359.09</v>
      </c>
    </row>
    <row r="177" spans="1:7" ht="12.75">
      <c r="A177" s="24">
        <v>32843</v>
      </c>
      <c r="B177" s="17">
        <f>'10'!E177</f>
        <v>3499.02</v>
      </c>
      <c r="C177" s="20">
        <f>'[1]Plan5'!C234</f>
        <v>0.20684</v>
      </c>
      <c r="D177" s="17">
        <f t="shared" si="15"/>
        <v>723.74</v>
      </c>
      <c r="E177" s="19">
        <f t="shared" si="13"/>
        <v>47</v>
      </c>
      <c r="F177" s="17">
        <f t="shared" si="12"/>
        <v>340.16</v>
      </c>
      <c r="G177" s="18">
        <f>D177+F177</f>
        <v>1063.9</v>
      </c>
    </row>
    <row r="178" spans="1:7" ht="12.75">
      <c r="A178" s="24" t="s">
        <v>68</v>
      </c>
      <c r="B178" s="17">
        <f>'10'!E178</f>
        <v>6730.84</v>
      </c>
      <c r="C178" s="20">
        <f>C177</f>
        <v>0.20684</v>
      </c>
      <c r="D178" s="17">
        <f t="shared" si="15"/>
        <v>1392.21</v>
      </c>
      <c r="E178" s="19">
        <f t="shared" si="13"/>
        <v>47</v>
      </c>
      <c r="F178" s="17">
        <f t="shared" si="12"/>
        <v>654.34</v>
      </c>
      <c r="G178" s="18">
        <f>D178+F178</f>
        <v>2046.55</v>
      </c>
    </row>
    <row r="179" spans="1:7" ht="12.75">
      <c r="A179" s="24">
        <v>32874</v>
      </c>
      <c r="B179" s="17">
        <f>'10'!E179</f>
        <v>3008.72</v>
      </c>
      <c r="C179" s="20">
        <f>'[1]Plan5'!C235</f>
        <v>0.134705</v>
      </c>
      <c r="D179" s="17">
        <f t="shared" si="15"/>
        <v>405.29</v>
      </c>
      <c r="E179" s="19">
        <f t="shared" si="13"/>
        <v>47</v>
      </c>
      <c r="F179" s="17">
        <f t="shared" si="12"/>
        <v>190.49</v>
      </c>
      <c r="G179" s="18">
        <f>D179+F179</f>
        <v>595.78</v>
      </c>
    </row>
    <row r="180" spans="1:7" ht="12.75">
      <c r="A180" s="24">
        <v>32905</v>
      </c>
      <c r="B180" s="17">
        <f>'10'!E180</f>
        <v>5181.67</v>
      </c>
      <c r="C180" s="20">
        <f>'[1]Plan5'!C236</f>
        <v>0.086289</v>
      </c>
      <c r="D180" s="17">
        <f t="shared" si="15"/>
        <v>447.12</v>
      </c>
      <c r="E180" s="19">
        <f t="shared" si="13"/>
        <v>47</v>
      </c>
      <c r="F180" s="17">
        <f t="shared" si="12"/>
        <v>210.15</v>
      </c>
      <c r="G180" s="18">
        <f>D180+F180</f>
        <v>657.27</v>
      </c>
    </row>
    <row r="181" spans="1:7" ht="12.75">
      <c r="A181" s="24">
        <v>32933</v>
      </c>
      <c r="B181" s="17">
        <f>'10'!E181</f>
        <v>3864.29</v>
      </c>
      <c r="C181" s="20">
        <f>'[1]Plan5'!C237</f>
        <v>0.049941</v>
      </c>
      <c r="D181" s="17">
        <f t="shared" si="15"/>
        <v>192.99</v>
      </c>
      <c r="E181" s="19">
        <f t="shared" si="13"/>
        <v>47</v>
      </c>
      <c r="F181" s="17">
        <f t="shared" si="12"/>
        <v>90.71</v>
      </c>
      <c r="G181" s="18">
        <f>D181+F181</f>
        <v>283.7</v>
      </c>
    </row>
    <row r="182" spans="1:7" ht="12.75">
      <c r="A182" s="24">
        <v>32964</v>
      </c>
      <c r="B182" s="17">
        <f>'10'!E182</f>
        <v>4454.06</v>
      </c>
      <c r="C182" s="20">
        <f>'[1]Plan5'!C238</f>
        <v>0.027095</v>
      </c>
      <c r="D182" s="17">
        <f t="shared" si="15"/>
        <v>120.68</v>
      </c>
      <c r="E182" s="19">
        <f t="shared" si="13"/>
        <v>47</v>
      </c>
      <c r="F182" s="17">
        <f t="shared" si="12"/>
        <v>56.72</v>
      </c>
      <c r="G182" s="18">
        <f>D182+F182</f>
        <v>177.4</v>
      </c>
    </row>
    <row r="183" spans="1:7" ht="12.75">
      <c r="A183" s="24">
        <v>32994</v>
      </c>
      <c r="B183" s="17">
        <f>'10'!E183</f>
        <v>23238.38</v>
      </c>
      <c r="C183" s="20">
        <f>'[1]Plan5'!C239</f>
        <v>0.027095</v>
      </c>
      <c r="D183" s="17">
        <f t="shared" si="15"/>
        <v>629.64</v>
      </c>
      <c r="E183" s="19">
        <f t="shared" si="13"/>
        <v>47</v>
      </c>
      <c r="F183" s="17">
        <f t="shared" si="12"/>
        <v>295.93</v>
      </c>
      <c r="G183" s="18">
        <f>D183+F183</f>
        <v>925.57</v>
      </c>
    </row>
    <row r="184" spans="1:7" ht="12.75">
      <c r="A184" s="24">
        <v>33025</v>
      </c>
      <c r="B184" s="17">
        <f>'10'!E184</f>
        <v>27230.98</v>
      </c>
      <c r="C184" s="20">
        <f>'[1]Plan5'!C240</f>
        <v>0.025712</v>
      </c>
      <c r="D184" s="17">
        <f t="shared" si="15"/>
        <v>700.16</v>
      </c>
      <c r="E184" s="19">
        <f t="shared" si="13"/>
        <v>47</v>
      </c>
      <c r="F184" s="17">
        <f t="shared" si="12"/>
        <v>329.08</v>
      </c>
      <c r="G184" s="18">
        <f>D184+F184</f>
        <v>1029.24</v>
      </c>
    </row>
    <row r="185" spans="1:7" ht="12.75">
      <c r="A185" s="24">
        <v>33055</v>
      </c>
      <c r="B185" s="17">
        <f>'10'!E185</f>
        <v>23890.74</v>
      </c>
      <c r="C185" s="20">
        <f>'[1]Plan5'!C241</f>
        <v>0.023457</v>
      </c>
      <c r="D185" s="17">
        <f t="shared" si="15"/>
        <v>560.41</v>
      </c>
      <c r="E185" s="19">
        <f t="shared" si="13"/>
        <v>47</v>
      </c>
      <c r="F185" s="17">
        <f t="shared" si="12"/>
        <v>263.39</v>
      </c>
      <c r="G185" s="18">
        <f>D185+F185</f>
        <v>823.8</v>
      </c>
    </row>
    <row r="186" spans="1:7" ht="12.75">
      <c r="A186" s="24">
        <v>33086</v>
      </c>
      <c r="B186" s="17">
        <f>'10'!E186</f>
        <v>38356.59</v>
      </c>
      <c r="C186" s="20">
        <f>'[1]Plan5'!C242</f>
        <v>0.021173</v>
      </c>
      <c r="D186" s="17">
        <f t="shared" si="15"/>
        <v>812.12</v>
      </c>
      <c r="E186" s="19">
        <f t="shared" si="13"/>
        <v>47</v>
      </c>
      <c r="F186" s="17">
        <f t="shared" si="12"/>
        <v>381.7</v>
      </c>
      <c r="G186" s="18">
        <f>D186+F186</f>
        <v>1193.82</v>
      </c>
    </row>
    <row r="187" spans="1:7" ht="12.75">
      <c r="A187" s="24">
        <v>33117</v>
      </c>
      <c r="B187" s="17">
        <f>'10'!E187</f>
        <v>49131.36</v>
      </c>
      <c r="C187" s="20">
        <f>'[1]Plan5'!C243</f>
        <v>0.019147</v>
      </c>
      <c r="D187" s="17">
        <f aca="true" t="shared" si="16" ref="D187:D202">B187*C187</f>
        <v>940.72</v>
      </c>
      <c r="E187" s="19">
        <f t="shared" si="13"/>
        <v>47</v>
      </c>
      <c r="F187" s="17">
        <f t="shared" si="12"/>
        <v>442.14</v>
      </c>
      <c r="G187" s="18">
        <f>D187+F187</f>
        <v>1382.86</v>
      </c>
    </row>
    <row r="188" spans="1:7" ht="12.75">
      <c r="A188" s="24">
        <v>33147</v>
      </c>
      <c r="B188" s="17">
        <f>'10'!E188</f>
        <v>54156</v>
      </c>
      <c r="C188" s="20">
        <f>'[1]Plan5'!C244</f>
        <v>0.016967</v>
      </c>
      <c r="D188" s="17">
        <f t="shared" si="16"/>
        <v>918.86</v>
      </c>
      <c r="E188" s="19">
        <f t="shared" si="13"/>
        <v>47</v>
      </c>
      <c r="F188" s="17">
        <f t="shared" si="12"/>
        <v>431.86</v>
      </c>
      <c r="G188" s="18">
        <f>D188+F188</f>
        <v>1350.72</v>
      </c>
    </row>
    <row r="189" spans="1:7" ht="12.75">
      <c r="A189" s="24">
        <v>33178</v>
      </c>
      <c r="B189" s="17">
        <f>'10'!E189</f>
        <v>54047.76</v>
      </c>
      <c r="C189" s="20">
        <f>'[1]Plan5'!C245</f>
        <v>0.014921</v>
      </c>
      <c r="D189" s="17">
        <f t="shared" si="16"/>
        <v>806.45</v>
      </c>
      <c r="E189" s="19">
        <f t="shared" si="13"/>
        <v>47</v>
      </c>
      <c r="F189" s="17">
        <f t="shared" si="12"/>
        <v>379.03</v>
      </c>
      <c r="G189" s="18">
        <f>D189+F189</f>
        <v>1185.48</v>
      </c>
    </row>
    <row r="190" spans="1:7" ht="12.75">
      <c r="A190" s="24">
        <v>33208</v>
      </c>
      <c r="B190" s="17">
        <f>'10'!E190</f>
        <v>48252.74</v>
      </c>
      <c r="C190" s="20">
        <f>'[1]Plan5'!C246</f>
        <v>0.012792</v>
      </c>
      <c r="D190" s="17">
        <f t="shared" si="16"/>
        <v>617.25</v>
      </c>
      <c r="E190" s="19">
        <f t="shared" si="13"/>
        <v>47</v>
      </c>
      <c r="F190" s="17">
        <f t="shared" si="12"/>
        <v>290.11</v>
      </c>
      <c r="G190" s="18">
        <f>D190+F190</f>
        <v>907.36</v>
      </c>
    </row>
    <row r="191" spans="1:7" ht="12.75">
      <c r="A191" s="24" t="s">
        <v>69</v>
      </c>
      <c r="B191" s="17">
        <f>'10'!E191</f>
        <v>196372.38</v>
      </c>
      <c r="C191" s="20">
        <f>C190</f>
        <v>0.012792</v>
      </c>
      <c r="D191" s="17">
        <f t="shared" si="16"/>
        <v>2512</v>
      </c>
      <c r="E191" s="19">
        <f t="shared" si="13"/>
        <v>47</v>
      </c>
      <c r="F191" s="17">
        <f t="shared" si="12"/>
        <v>1180.64</v>
      </c>
      <c r="G191" s="18">
        <f>D191+F191</f>
        <v>3692.64</v>
      </c>
    </row>
    <row r="192" spans="1:7" ht="12.75">
      <c r="A192" s="24">
        <v>33239</v>
      </c>
      <c r="B192" s="17">
        <f>'10'!E192</f>
        <v>38301</v>
      </c>
      <c r="C192" s="20">
        <f>'[1]Plan5'!C247</f>
        <v>0.010715</v>
      </c>
      <c r="D192" s="17">
        <f t="shared" si="16"/>
        <v>410.4</v>
      </c>
      <c r="E192" s="19">
        <f t="shared" si="13"/>
        <v>47</v>
      </c>
      <c r="F192" s="17">
        <f t="shared" si="12"/>
        <v>192.89</v>
      </c>
      <c r="G192" s="18">
        <f>D192+F192</f>
        <v>603.29</v>
      </c>
    </row>
    <row r="193" spans="1:7" ht="12.75">
      <c r="A193" s="24">
        <v>33270</v>
      </c>
      <c r="B193" s="17">
        <f>'10'!E193</f>
        <v>81966.78</v>
      </c>
      <c r="C193" s="20">
        <f>'[1]Plan5'!C248</f>
        <v>0.008913</v>
      </c>
      <c r="D193" s="17">
        <f t="shared" si="16"/>
        <v>730.57</v>
      </c>
      <c r="E193" s="19">
        <f t="shared" si="13"/>
        <v>47</v>
      </c>
      <c r="F193" s="17">
        <f t="shared" si="12"/>
        <v>343.37</v>
      </c>
      <c r="G193" s="18">
        <f>D193+F193</f>
        <v>1073.94</v>
      </c>
    </row>
    <row r="194" spans="1:7" ht="12.75">
      <c r="A194" s="24">
        <v>33298</v>
      </c>
      <c r="B194" s="17">
        <f>'10'!E194</f>
        <v>61056.81</v>
      </c>
      <c r="C194" s="20">
        <f>'[1]Plan5'!C249</f>
        <v>0.00833</v>
      </c>
      <c r="D194" s="17">
        <f t="shared" si="16"/>
        <v>508.6</v>
      </c>
      <c r="E194" s="19">
        <f t="shared" si="13"/>
        <v>47</v>
      </c>
      <c r="F194" s="17">
        <f t="shared" si="12"/>
        <v>239.04</v>
      </c>
      <c r="G194" s="18">
        <f>D194+F194</f>
        <v>747.64</v>
      </c>
    </row>
    <row r="195" spans="1:7" ht="12.75">
      <c r="A195" s="24">
        <v>33329</v>
      </c>
      <c r="B195" s="17">
        <f>'10'!E195</f>
        <v>141814.03</v>
      </c>
      <c r="C195" s="20">
        <f>'[1]Plan5'!C250</f>
        <v>0.007678</v>
      </c>
      <c r="D195" s="17">
        <f t="shared" si="16"/>
        <v>1088.85</v>
      </c>
      <c r="E195" s="19">
        <f t="shared" si="13"/>
        <v>47</v>
      </c>
      <c r="F195" s="17">
        <f t="shared" si="12"/>
        <v>511.76</v>
      </c>
      <c r="G195" s="18">
        <f>D195+F195</f>
        <v>1600.61</v>
      </c>
    </row>
    <row r="196" spans="1:7" ht="12.75">
      <c r="A196" s="24">
        <v>33359</v>
      </c>
      <c r="B196" s="17">
        <f>'10'!E196</f>
        <v>156132.7</v>
      </c>
      <c r="C196" s="20">
        <f>'[1]Plan5'!C251</f>
        <v>0.007048</v>
      </c>
      <c r="D196" s="17">
        <f t="shared" si="16"/>
        <v>1100.42</v>
      </c>
      <c r="E196" s="19">
        <f t="shared" si="13"/>
        <v>47</v>
      </c>
      <c r="F196" s="17">
        <f t="shared" si="12"/>
        <v>517.2</v>
      </c>
      <c r="G196" s="18">
        <f>D196+F196</f>
        <v>1617.62</v>
      </c>
    </row>
    <row r="197" spans="1:7" ht="12.75">
      <c r="A197" s="24">
        <v>33390</v>
      </c>
      <c r="B197" s="17">
        <f>'10'!E197</f>
        <v>170044.34</v>
      </c>
      <c r="C197" s="20">
        <f>'[1]Plan5'!C252</f>
        <v>0.006467</v>
      </c>
      <c r="D197" s="17">
        <f t="shared" si="16"/>
        <v>1099.68</v>
      </c>
      <c r="E197" s="19">
        <f t="shared" si="13"/>
        <v>47</v>
      </c>
      <c r="F197" s="17">
        <f t="shared" si="12"/>
        <v>516.85</v>
      </c>
      <c r="G197" s="18">
        <f>D197+F197</f>
        <v>1616.53</v>
      </c>
    </row>
    <row r="198" spans="1:7" ht="12.75">
      <c r="A198" s="24">
        <v>33420</v>
      </c>
      <c r="B198" s="17">
        <f>'10'!E198</f>
        <v>114575.92</v>
      </c>
      <c r="C198" s="20">
        <f>'[1]Plan5'!C253</f>
        <v>0.005911</v>
      </c>
      <c r="D198" s="17">
        <f t="shared" si="16"/>
        <v>677.26</v>
      </c>
      <c r="E198" s="19">
        <f t="shared" si="13"/>
        <v>47</v>
      </c>
      <c r="F198" s="17">
        <f t="shared" si="12"/>
        <v>318.31</v>
      </c>
      <c r="G198" s="18">
        <f>D198+F198</f>
        <v>995.57</v>
      </c>
    </row>
    <row r="199" spans="1:7" ht="12.75">
      <c r="A199" s="24">
        <v>33451</v>
      </c>
      <c r="B199" s="17">
        <f>'10'!E199</f>
        <v>99269.2</v>
      </c>
      <c r="C199" s="20">
        <f>'[1]Plan5'!C254</f>
        <v>0.005371</v>
      </c>
      <c r="D199" s="17">
        <f t="shared" si="16"/>
        <v>533.17</v>
      </c>
      <c r="E199" s="19">
        <f t="shared" si="13"/>
        <v>47</v>
      </c>
      <c r="F199" s="17">
        <f t="shared" si="12"/>
        <v>250.59</v>
      </c>
      <c r="G199" s="18">
        <f>D199+F199</f>
        <v>783.76</v>
      </c>
    </row>
    <row r="200" spans="1:7" ht="12.75">
      <c r="A200" s="24">
        <v>33482</v>
      </c>
      <c r="B200" s="17">
        <f>'10'!E200</f>
        <v>66003.24</v>
      </c>
      <c r="C200" s="20">
        <f>'[1]Plan5'!C255</f>
        <v>0.004798</v>
      </c>
      <c r="D200" s="17">
        <f t="shared" si="16"/>
        <v>316.68</v>
      </c>
      <c r="E200" s="19">
        <f t="shared" si="13"/>
        <v>47</v>
      </c>
      <c r="F200" s="17">
        <f t="shared" si="12"/>
        <v>148.84</v>
      </c>
      <c r="G200" s="18">
        <f>D200+F200</f>
        <v>465.52</v>
      </c>
    </row>
    <row r="201" spans="1:7" ht="12.75">
      <c r="A201" s="24">
        <v>33512</v>
      </c>
      <c r="B201" s="17">
        <f>'10'!E201</f>
        <v>174835.56</v>
      </c>
      <c r="C201" s="20">
        <f>'[1]Plan5'!C256</f>
        <v>0.004109</v>
      </c>
      <c r="D201" s="17">
        <f t="shared" si="16"/>
        <v>718.4</v>
      </c>
      <c r="E201" s="19">
        <f t="shared" si="13"/>
        <v>47</v>
      </c>
      <c r="F201" s="17">
        <f t="shared" si="12"/>
        <v>337.65</v>
      </c>
      <c r="G201" s="18">
        <f>D201+F201</f>
        <v>1056.05</v>
      </c>
    </row>
    <row r="202" spans="1:7" ht="12.75">
      <c r="A202" s="24">
        <v>33543</v>
      </c>
      <c r="B202" s="17">
        <f>'10'!E202</f>
        <v>274461.26</v>
      </c>
      <c r="C202" s="20">
        <f>'[1]Plan5'!C257</f>
        <v>0.00343</v>
      </c>
      <c r="D202" s="17">
        <f t="shared" si="16"/>
        <v>941.4</v>
      </c>
      <c r="E202" s="19">
        <f t="shared" si="13"/>
        <v>47</v>
      </c>
      <c r="F202" s="17">
        <f t="shared" si="12"/>
        <v>442.46</v>
      </c>
      <c r="G202" s="18">
        <f>D202+F202</f>
        <v>1383.86</v>
      </c>
    </row>
    <row r="203" spans="1:7" ht="12.75">
      <c r="A203" s="24">
        <v>33573</v>
      </c>
      <c r="B203" s="17">
        <f>'10'!E203</f>
        <v>201023.5</v>
      </c>
      <c r="C203" s="20">
        <f>'[1]Plan5'!C258</f>
        <v>0.002628</v>
      </c>
      <c r="D203" s="17">
        <f>B203*C203</f>
        <v>528.29</v>
      </c>
      <c r="E203" s="19">
        <f t="shared" si="13"/>
        <v>47</v>
      </c>
      <c r="F203" s="17">
        <f t="shared" si="12"/>
        <v>248.3</v>
      </c>
      <c r="G203" s="18">
        <f>D203+F203</f>
        <v>776.59</v>
      </c>
    </row>
    <row r="204" spans="1:7" ht="12.75">
      <c r="A204" s="24" t="s">
        <v>70</v>
      </c>
      <c r="B204" s="17">
        <f>'10'!E204</f>
        <v>1197081.15</v>
      </c>
      <c r="C204" s="20">
        <f>C203</f>
        <v>0.002628</v>
      </c>
      <c r="D204" s="17">
        <f>B204*C204</f>
        <v>3145.93</v>
      </c>
      <c r="E204" s="19">
        <f t="shared" si="13"/>
        <v>47</v>
      </c>
      <c r="F204" s="17">
        <f t="shared" si="12"/>
        <v>1478.59</v>
      </c>
      <c r="G204" s="18">
        <f>D204+F204</f>
        <v>4624.52</v>
      </c>
    </row>
    <row r="205" spans="1:7" ht="12.75">
      <c r="A205" s="24">
        <v>33604</v>
      </c>
      <c r="B205" s="17">
        <f>'10'!E205</f>
        <v>192504</v>
      </c>
      <c r="C205" s="20">
        <f>'[1]Plan5'!C259</f>
        <v>0.002047</v>
      </c>
      <c r="D205" s="17">
        <f>B205*C205</f>
        <v>394.06</v>
      </c>
      <c r="E205" s="19">
        <f t="shared" si="13"/>
        <v>47</v>
      </c>
      <c r="F205" s="17">
        <f t="shared" si="12"/>
        <v>185.21</v>
      </c>
      <c r="G205" s="18">
        <f>D205+F205</f>
        <v>579.27</v>
      </c>
    </row>
    <row r="206" spans="1:7" ht="12.75">
      <c r="A206" s="24">
        <v>33635</v>
      </c>
      <c r="B206" s="17">
        <f>'10'!E206</f>
        <v>69517265.09</v>
      </c>
      <c r="C206" s="20">
        <f>'[1]Plan5'!C260</f>
        <v>0.001631</v>
      </c>
      <c r="D206" s="17">
        <f>B206*C206</f>
        <v>113382.66</v>
      </c>
      <c r="E206" s="19">
        <f t="shared" si="13"/>
        <v>47</v>
      </c>
      <c r="F206" s="17">
        <f t="shared" si="12"/>
        <v>53289.85</v>
      </c>
      <c r="G206" s="18">
        <f>D206+F206</f>
        <v>166672.51</v>
      </c>
    </row>
    <row r="207" ht="12.75">
      <c r="B207" s="9"/>
    </row>
    <row r="208" spans="2:7" ht="12.75">
      <c r="B208" s="42"/>
      <c r="C208" s="38"/>
      <c r="D208" s="43">
        <f>SUM(D23:D207)</f>
        <v>166289.66</v>
      </c>
      <c r="E208" s="38"/>
      <c r="F208" s="43">
        <f>SUM(F23:F207)</f>
        <v>78156.19</v>
      </c>
      <c r="G208" s="44">
        <f>SUM(G23:G207)</f>
        <v>244445.85</v>
      </c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</sheetData>
  <printOptions/>
  <pageMargins left="0.75" right="0.75" top="1.27" bottom="0.42" header="1.27" footer="0.492125985"/>
  <pageSetup horizontalDpi="120" verticalDpi="120" orientation="landscape" r:id="rId1"/>
  <headerFooter alignWithMargins="0">
    <oddHeader>&amp;C &amp;RAnexo: 11
Folha : 0&amp;P</oddHeader>
    <oddFooter xml:space="preserve">&amp;C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6.8515625" style="0" customWidth="1"/>
    <col min="3" max="3" width="3.7109375" style="0" customWidth="1"/>
    <col min="4" max="4" width="6.28125" style="0" customWidth="1"/>
    <col min="5" max="5" width="3.140625" style="0" customWidth="1"/>
    <col min="6" max="6" width="10.28125" style="0" customWidth="1"/>
    <col min="7" max="7" width="8.28125" style="0" customWidth="1"/>
    <col min="8" max="8" width="24.00390625" style="0" customWidth="1"/>
    <col min="9" max="9" width="4.421875" style="0" customWidth="1"/>
    <col min="10" max="10" width="17.421875" style="0" customWidth="1"/>
    <col min="11" max="16384" width="11.421875" style="0" customWidth="1"/>
  </cols>
  <sheetData>
    <row r="1" ht="12.75">
      <c r="J1" s="1" t="s">
        <v>206</v>
      </c>
    </row>
    <row r="2" ht="12.75">
      <c r="J2" s="2" t="s">
        <v>7</v>
      </c>
    </row>
    <row r="3" ht="12.75">
      <c r="I3" s="2"/>
    </row>
    <row r="4" ht="12.75">
      <c r="I4" s="2"/>
    </row>
    <row r="8" spans="1:5" ht="15.75">
      <c r="A8" s="3"/>
      <c r="C8" s="3"/>
      <c r="D8" s="1" t="s">
        <v>4</v>
      </c>
      <c r="E8" s="11" t="s">
        <v>225</v>
      </c>
    </row>
    <row r="9" spans="1:5" ht="15.75">
      <c r="A9" s="3"/>
      <c r="C9" s="3"/>
      <c r="D9" s="1" t="s">
        <v>5</v>
      </c>
      <c r="E9" s="11" t="s">
        <v>226</v>
      </c>
    </row>
    <row r="10" spans="1:5" ht="15.75">
      <c r="A10" s="3"/>
      <c r="C10" s="3"/>
      <c r="D10" s="1" t="s">
        <v>6</v>
      </c>
      <c r="E10" s="11" t="s">
        <v>226</v>
      </c>
    </row>
    <row r="11" spans="1:8" ht="15.75">
      <c r="A11" s="3"/>
      <c r="B11" s="3"/>
      <c r="C11" s="3"/>
      <c r="E11" s="4"/>
      <c r="F11" s="5"/>
      <c r="G11" s="5"/>
      <c r="H11" s="5"/>
    </row>
    <row r="12" spans="2:5" ht="15.75">
      <c r="B12" s="4"/>
      <c r="D12" s="4"/>
      <c r="E12" s="4"/>
    </row>
    <row r="13" spans="2:5" ht="15.75">
      <c r="B13" s="11" t="s">
        <v>226</v>
      </c>
      <c r="C13" s="4"/>
      <c r="D13" s="4"/>
      <c r="E13" s="4"/>
    </row>
    <row r="14" ht="15.75">
      <c r="B14" s="4"/>
    </row>
    <row r="15" ht="15.75">
      <c r="B15" s="5"/>
    </row>
    <row r="16" ht="15.75">
      <c r="B16" s="5"/>
    </row>
    <row r="20" spans="1:10" ht="20.25">
      <c r="A20" s="6" t="s">
        <v>207</v>
      </c>
      <c r="B20" s="6"/>
      <c r="C20" s="6"/>
      <c r="D20" s="6"/>
      <c r="E20" s="6"/>
      <c r="F20" s="6"/>
      <c r="G20" s="6"/>
      <c r="H20" s="6"/>
      <c r="I20" s="6"/>
      <c r="J20" s="7"/>
    </row>
    <row r="27" spans="2:10" ht="15.75">
      <c r="B27" s="8"/>
      <c r="C27" s="8"/>
      <c r="D27" t="s">
        <v>220</v>
      </c>
      <c r="I27" s="8" t="s">
        <v>2</v>
      </c>
      <c r="J27" s="45">
        <f>'11'!G208</f>
        <v>244445.85</v>
      </c>
    </row>
    <row r="28" spans="2:5" ht="12.75">
      <c r="B28" s="8"/>
      <c r="C28" s="8"/>
      <c r="D28" s="3"/>
      <c r="E28" s="3"/>
    </row>
    <row r="29" spans="2:10" ht="12.75">
      <c r="B29" s="8"/>
      <c r="C29" s="8"/>
      <c r="D29" s="3"/>
      <c r="E29" s="3"/>
      <c r="I29" s="8"/>
      <c r="J29" s="9"/>
    </row>
    <row r="30" spans="2:10" ht="12.75">
      <c r="B30" s="8"/>
      <c r="C30" s="8"/>
      <c r="D30" s="3"/>
      <c r="E30" s="3"/>
      <c r="I30" s="8"/>
      <c r="J30" s="9"/>
    </row>
  </sheetData>
  <printOptions/>
  <pageMargins left="0.75" right="0.75" top="1" bottom="1" header="0.492125985" footer="0.492125985"/>
  <pageSetup horizontalDpi="120" verticalDpi="120" orientation="portrait" r:id="rId1"/>
  <headerFooter alignWithMargins="0">
    <oddHeader xml:space="preserve">&amp;C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I16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6.28125" style="0" customWidth="1"/>
    <col min="3" max="3" width="16.8515625" style="0" customWidth="1"/>
    <col min="4" max="4" width="16.421875" style="0" customWidth="1"/>
    <col min="5" max="5" width="10.8515625" style="0" customWidth="1"/>
    <col min="6" max="6" width="17.7109375" style="0" customWidth="1"/>
    <col min="7" max="7" width="10.8515625" style="0" customWidth="1"/>
    <col min="8" max="8" width="11.7109375" style="0" customWidth="1"/>
    <col min="9" max="9" width="10.7109375" style="0" customWidth="1"/>
    <col min="10" max="10" width="12.421875" style="0" customWidth="1"/>
    <col min="11" max="16384" width="11.421875" style="0" customWidth="1"/>
  </cols>
  <sheetData>
    <row r="6" ht="12.75">
      <c r="A6" t="s">
        <v>21</v>
      </c>
    </row>
    <row r="7" ht="12.75">
      <c r="A7" s="23" t="s">
        <v>221</v>
      </c>
    </row>
    <row r="8" ht="12.75">
      <c r="A8" t="s">
        <v>222</v>
      </c>
    </row>
    <row r="10" ht="12.75">
      <c r="A10" t="s">
        <v>223</v>
      </c>
    </row>
    <row r="11" ht="12.75">
      <c r="A11" t="s">
        <v>224</v>
      </c>
    </row>
    <row r="12" ht="13.5" thickBot="1"/>
    <row r="13" spans="1:4" ht="14.25" thickBot="1" thickTop="1">
      <c r="A13" s="12" t="s">
        <v>9</v>
      </c>
      <c r="B13" s="12" t="s">
        <v>10</v>
      </c>
      <c r="C13" s="12" t="s">
        <v>11</v>
      </c>
      <c r="D13" s="12" t="s">
        <v>12</v>
      </c>
    </row>
    <row r="14" ht="14.25" thickBot="1" thickTop="1"/>
    <row r="15" spans="1:4" s="49" customFormat="1" ht="13.5" thickTop="1">
      <c r="A15" s="46" t="s">
        <v>13</v>
      </c>
      <c r="B15" s="47" t="s">
        <v>22</v>
      </c>
      <c r="C15" s="47" t="s">
        <v>15</v>
      </c>
      <c r="D15" s="48" t="s">
        <v>16</v>
      </c>
    </row>
    <row r="16" spans="1:4" s="49" customFormat="1" ht="12.75">
      <c r="A16" s="50"/>
      <c r="B16" s="51" t="s">
        <v>23</v>
      </c>
      <c r="C16" s="51" t="s">
        <v>24</v>
      </c>
      <c r="D16" s="52" t="s">
        <v>19</v>
      </c>
    </row>
    <row r="17" spans="1:4" s="49" customFormat="1" ht="12.75">
      <c r="A17" s="50"/>
      <c r="B17" s="51" t="s">
        <v>25</v>
      </c>
      <c r="C17" s="51" t="s">
        <v>26</v>
      </c>
      <c r="D17" s="52"/>
    </row>
    <row r="18" spans="1:4" s="49" customFormat="1" ht="12.75">
      <c r="A18" s="50"/>
      <c r="B18" s="51" t="s">
        <v>27</v>
      </c>
      <c r="C18" s="51"/>
      <c r="D18" s="52"/>
    </row>
    <row r="19" spans="1:4" s="49" customFormat="1" ht="12.75">
      <c r="A19" s="50"/>
      <c r="B19" s="51"/>
      <c r="C19" s="51"/>
      <c r="D19" s="52"/>
    </row>
    <row r="20" spans="1:4" s="49" customFormat="1" ht="12.75" customHeight="1" thickBot="1">
      <c r="A20" s="53"/>
      <c r="B20" s="54"/>
      <c r="C20" s="54"/>
      <c r="D20" s="55" t="s">
        <v>28</v>
      </c>
    </row>
    <row r="21" ht="13.5" thickTop="1"/>
    <row r="22" spans="1:4" ht="12.75">
      <c r="A22" s="24">
        <v>28491</v>
      </c>
      <c r="B22" s="17">
        <v>89.84</v>
      </c>
      <c r="C22" s="17">
        <v>238.32</v>
      </c>
      <c r="D22" s="17">
        <f>B22*C22</f>
        <v>21410.67</v>
      </c>
    </row>
    <row r="23" spans="1:4" ht="12.75">
      <c r="A23" s="24">
        <v>28522</v>
      </c>
      <c r="B23" s="17">
        <v>89.84</v>
      </c>
      <c r="C23" s="17">
        <v>243.35</v>
      </c>
      <c r="D23" s="17">
        <f aca="true" t="shared" si="0" ref="D23:D38">B23*C23</f>
        <v>21862.56</v>
      </c>
    </row>
    <row r="24" spans="1:4" ht="12.75">
      <c r="A24" s="24">
        <v>28550</v>
      </c>
      <c r="B24" s="17">
        <v>89.84</v>
      </c>
      <c r="C24" s="17">
        <v>248.99</v>
      </c>
      <c r="D24" s="17">
        <f t="shared" si="0"/>
        <v>22369.26</v>
      </c>
    </row>
    <row r="25" spans="1:4" ht="12.75">
      <c r="A25" s="24">
        <v>28581</v>
      </c>
      <c r="B25" s="17">
        <v>89.84</v>
      </c>
      <c r="C25" s="17">
        <v>255.41</v>
      </c>
      <c r="D25" s="17">
        <f t="shared" si="0"/>
        <v>22946.03</v>
      </c>
    </row>
    <row r="26" spans="1:4" ht="12.75">
      <c r="A26" s="24">
        <v>28611</v>
      </c>
      <c r="B26" s="17">
        <v>89.84</v>
      </c>
      <c r="C26" s="17">
        <v>262.87</v>
      </c>
      <c r="D26" s="17">
        <f t="shared" si="0"/>
        <v>23616.24</v>
      </c>
    </row>
    <row r="27" spans="1:4" ht="12.75">
      <c r="A27" s="24">
        <v>28642</v>
      </c>
      <c r="B27" s="17">
        <v>89.84</v>
      </c>
      <c r="C27" s="17">
        <v>270.88</v>
      </c>
      <c r="D27" s="17">
        <f t="shared" si="0"/>
        <v>24335.86</v>
      </c>
    </row>
    <row r="28" spans="1:4" ht="12.75">
      <c r="A28" s="24">
        <v>28672</v>
      </c>
      <c r="B28" s="17">
        <v>89.84</v>
      </c>
      <c r="C28" s="17">
        <v>279.04</v>
      </c>
      <c r="D28" s="17">
        <f t="shared" si="0"/>
        <v>25068.95</v>
      </c>
    </row>
    <row r="29" spans="1:4" ht="12.75">
      <c r="A29" s="24">
        <v>28703</v>
      </c>
      <c r="B29" s="17">
        <v>89.84</v>
      </c>
      <c r="C29" s="17">
        <v>287.58</v>
      </c>
      <c r="D29" s="17">
        <f t="shared" si="0"/>
        <v>25836.19</v>
      </c>
    </row>
    <row r="30" spans="1:4" ht="12.75">
      <c r="A30" s="24">
        <v>28734</v>
      </c>
      <c r="B30" s="17">
        <v>89.84</v>
      </c>
      <c r="C30" s="17">
        <v>295.57</v>
      </c>
      <c r="D30" s="17">
        <f t="shared" si="0"/>
        <v>26554.01</v>
      </c>
    </row>
    <row r="31" spans="1:4" ht="12.75">
      <c r="A31" s="24">
        <v>28764</v>
      </c>
      <c r="B31" s="17">
        <v>89.84</v>
      </c>
      <c r="C31" s="17">
        <v>303.29</v>
      </c>
      <c r="D31" s="17">
        <f t="shared" si="0"/>
        <v>27247.57</v>
      </c>
    </row>
    <row r="32" spans="1:4" ht="12.75">
      <c r="A32" s="24">
        <v>28795</v>
      </c>
      <c r="B32" s="17">
        <v>89.84</v>
      </c>
      <c r="C32" s="17">
        <v>310.49</v>
      </c>
      <c r="D32" s="17">
        <f t="shared" si="0"/>
        <v>27894.42</v>
      </c>
    </row>
    <row r="33" spans="1:4" ht="12.75">
      <c r="A33" s="24">
        <v>28825</v>
      </c>
      <c r="B33" s="17">
        <v>89.84</v>
      </c>
      <c r="C33" s="17">
        <v>318.44</v>
      </c>
      <c r="D33" s="17">
        <f t="shared" si="0"/>
        <v>28608.65</v>
      </c>
    </row>
    <row r="34" spans="1:4" ht="12.75">
      <c r="A34" s="24" t="s">
        <v>29</v>
      </c>
      <c r="B34" s="17">
        <v>0</v>
      </c>
      <c r="C34" s="17">
        <v>0</v>
      </c>
      <c r="D34" s="17">
        <f t="shared" si="0"/>
        <v>0</v>
      </c>
    </row>
    <row r="35" spans="1:4" ht="12.75">
      <c r="A35" s="24">
        <v>28856</v>
      </c>
      <c r="B35" s="17">
        <v>89.84</v>
      </c>
      <c r="C35" s="17">
        <v>326.82</v>
      </c>
      <c r="D35" s="17">
        <f t="shared" si="0"/>
        <v>29361.51</v>
      </c>
    </row>
    <row r="36" spans="1:4" ht="12.75">
      <c r="A36" s="24">
        <v>28887</v>
      </c>
      <c r="B36" s="17">
        <v>89.84</v>
      </c>
      <c r="C36" s="17">
        <v>334.2</v>
      </c>
      <c r="D36" s="17">
        <f t="shared" si="0"/>
        <v>30024.53</v>
      </c>
    </row>
    <row r="37" spans="1:4" ht="12.75">
      <c r="A37" s="24">
        <v>28915</v>
      </c>
      <c r="B37" s="17">
        <v>89.84</v>
      </c>
      <c r="C37" s="17">
        <v>341.97</v>
      </c>
      <c r="D37" s="17">
        <f t="shared" si="0"/>
        <v>30722.58</v>
      </c>
    </row>
    <row r="38" spans="1:4" ht="12.75">
      <c r="A38" s="24">
        <v>28946</v>
      </c>
      <c r="B38" s="17">
        <v>89.84</v>
      </c>
      <c r="C38" s="17">
        <v>350.51</v>
      </c>
      <c r="D38" s="17">
        <f t="shared" si="0"/>
        <v>31489.82</v>
      </c>
    </row>
    <row r="39" spans="1:4" ht="12.75">
      <c r="A39" s="24">
        <v>28976</v>
      </c>
      <c r="B39" s="17">
        <v>89.84</v>
      </c>
      <c r="C39" s="17">
        <v>363.64</v>
      </c>
      <c r="D39" s="17">
        <f aca="true" t="shared" si="1" ref="D39:D54">B39*C39</f>
        <v>32669.42</v>
      </c>
    </row>
    <row r="40" spans="1:4" ht="12.75">
      <c r="A40" s="24">
        <v>29007</v>
      </c>
      <c r="B40" s="17">
        <v>89.84</v>
      </c>
      <c r="C40" s="17">
        <v>377.54</v>
      </c>
      <c r="D40" s="17">
        <f t="shared" si="1"/>
        <v>33918.19</v>
      </c>
    </row>
    <row r="41" spans="1:4" ht="12.75">
      <c r="A41" s="24">
        <v>29037</v>
      </c>
      <c r="B41" s="17">
        <v>89.84</v>
      </c>
      <c r="C41" s="17">
        <v>390.1</v>
      </c>
      <c r="D41" s="17">
        <f t="shared" si="1"/>
        <v>35046.58</v>
      </c>
    </row>
    <row r="42" spans="1:4" ht="12.75">
      <c r="A42" s="24">
        <v>29068</v>
      </c>
      <c r="B42" s="17">
        <v>89.84</v>
      </c>
      <c r="C42" s="17">
        <v>400.71</v>
      </c>
      <c r="D42" s="17">
        <f t="shared" si="1"/>
        <v>35999.79</v>
      </c>
    </row>
    <row r="43" spans="1:4" ht="12.75">
      <c r="A43" s="24">
        <v>29099</v>
      </c>
      <c r="B43" s="17">
        <v>89.84</v>
      </c>
      <c r="C43" s="17">
        <v>412.24</v>
      </c>
      <c r="D43" s="17">
        <f t="shared" si="1"/>
        <v>37035.64</v>
      </c>
    </row>
    <row r="44" spans="1:4" ht="12.75">
      <c r="A44" s="24">
        <v>29129</v>
      </c>
      <c r="B44" s="17">
        <v>89.84</v>
      </c>
      <c r="C44" s="17">
        <v>428.8</v>
      </c>
      <c r="D44" s="17">
        <f t="shared" si="1"/>
        <v>38523.39</v>
      </c>
    </row>
    <row r="45" spans="1:4" ht="12.75">
      <c r="A45" s="24">
        <v>29160</v>
      </c>
      <c r="B45" s="17">
        <v>89.84</v>
      </c>
      <c r="C45" s="17">
        <v>448.47</v>
      </c>
      <c r="D45" s="17">
        <f t="shared" si="1"/>
        <v>40290.54</v>
      </c>
    </row>
    <row r="46" spans="1:4" ht="12.75">
      <c r="A46" s="24">
        <v>29190</v>
      </c>
      <c r="B46" s="17">
        <v>89.84</v>
      </c>
      <c r="C46" s="17">
        <v>468.71</v>
      </c>
      <c r="D46" s="17">
        <f t="shared" si="1"/>
        <v>42108.91</v>
      </c>
    </row>
    <row r="47" spans="1:4" ht="12.75">
      <c r="A47" s="24" t="s">
        <v>30</v>
      </c>
      <c r="B47" s="17">
        <v>0</v>
      </c>
      <c r="C47" s="17">
        <v>0</v>
      </c>
      <c r="D47" s="17">
        <f t="shared" si="1"/>
        <v>0</v>
      </c>
    </row>
    <row r="48" spans="1:4" ht="12.75">
      <c r="A48" s="24">
        <v>29221</v>
      </c>
      <c r="B48" s="17">
        <v>89.84</v>
      </c>
      <c r="C48" s="17">
        <v>487.83</v>
      </c>
      <c r="D48" s="17">
        <f t="shared" si="1"/>
        <v>43826.65</v>
      </c>
    </row>
    <row r="49" spans="1:4" ht="12.75">
      <c r="A49" s="24">
        <v>29252</v>
      </c>
      <c r="B49" s="17">
        <v>89.84</v>
      </c>
      <c r="C49" s="17">
        <v>508.33</v>
      </c>
      <c r="D49" s="17">
        <f t="shared" si="1"/>
        <v>45668.37</v>
      </c>
    </row>
    <row r="50" spans="1:4" ht="12.75">
      <c r="A50" s="24">
        <v>29281</v>
      </c>
      <c r="B50" s="17">
        <v>89.84</v>
      </c>
      <c r="C50" s="17">
        <v>527.14</v>
      </c>
      <c r="D50" s="17">
        <f t="shared" si="1"/>
        <v>47358.26</v>
      </c>
    </row>
    <row r="51" spans="1:4" ht="12.75">
      <c r="A51" s="24">
        <v>29312</v>
      </c>
      <c r="B51" s="17">
        <v>89.84</v>
      </c>
      <c r="C51" s="17">
        <v>546.64</v>
      </c>
      <c r="D51" s="17">
        <f t="shared" si="1"/>
        <v>49110.14</v>
      </c>
    </row>
    <row r="52" spans="1:4" ht="12.75">
      <c r="A52" s="24">
        <v>29342</v>
      </c>
      <c r="B52" s="17">
        <v>89.84</v>
      </c>
      <c r="C52" s="17">
        <v>566.86</v>
      </c>
      <c r="D52" s="17">
        <f t="shared" si="1"/>
        <v>50926.7</v>
      </c>
    </row>
    <row r="53" spans="1:4" ht="12.75">
      <c r="A53" s="24">
        <v>29373</v>
      </c>
      <c r="B53" s="17">
        <v>89.84</v>
      </c>
      <c r="C53" s="17">
        <v>586.13</v>
      </c>
      <c r="D53" s="17">
        <f t="shared" si="1"/>
        <v>52657.92</v>
      </c>
    </row>
    <row r="54" spans="1:4" ht="12.75">
      <c r="A54" s="24">
        <v>29403</v>
      </c>
      <c r="B54" s="17">
        <v>89.84</v>
      </c>
      <c r="C54" s="17">
        <v>604.89</v>
      </c>
      <c r="D54" s="17">
        <f t="shared" si="1"/>
        <v>54343.32</v>
      </c>
    </row>
    <row r="55" spans="1:4" ht="12.75">
      <c r="A55" s="24">
        <v>29434</v>
      </c>
      <c r="B55" s="17">
        <v>89.84</v>
      </c>
      <c r="C55" s="17">
        <v>624.25</v>
      </c>
      <c r="D55" s="17">
        <f aca="true" t="shared" si="2" ref="D55:D70">B55*C55</f>
        <v>56082.62</v>
      </c>
    </row>
    <row r="56" spans="1:4" ht="12.75">
      <c r="A56" s="24">
        <v>29465</v>
      </c>
      <c r="B56" s="17">
        <v>89.84</v>
      </c>
      <c r="C56" s="17">
        <v>644.23</v>
      </c>
      <c r="D56" s="17">
        <f t="shared" si="2"/>
        <v>57877.62</v>
      </c>
    </row>
    <row r="57" spans="1:4" ht="12.75">
      <c r="A57" s="24">
        <v>29495</v>
      </c>
      <c r="B57" s="17">
        <v>89.84</v>
      </c>
      <c r="C57" s="17">
        <v>663.56</v>
      </c>
      <c r="D57" s="17">
        <f t="shared" si="2"/>
        <v>59614.23</v>
      </c>
    </row>
    <row r="58" spans="1:4" ht="12.75">
      <c r="A58" s="24">
        <v>29526</v>
      </c>
      <c r="B58" s="17">
        <v>89.84</v>
      </c>
      <c r="C58" s="17">
        <v>684.79</v>
      </c>
      <c r="D58" s="17">
        <f t="shared" si="2"/>
        <v>61521.53</v>
      </c>
    </row>
    <row r="59" spans="1:4" ht="12.75">
      <c r="A59" s="24">
        <v>29556</v>
      </c>
      <c r="B59" s="17">
        <v>89.84</v>
      </c>
      <c r="C59" s="17">
        <v>706.7</v>
      </c>
      <c r="D59" s="17">
        <f t="shared" si="2"/>
        <v>63489.93</v>
      </c>
    </row>
    <row r="60" spans="1:4" ht="12.75">
      <c r="A60" s="24" t="s">
        <v>31</v>
      </c>
      <c r="B60" s="17">
        <v>0</v>
      </c>
      <c r="C60" s="17">
        <v>0</v>
      </c>
      <c r="D60" s="17">
        <f t="shared" si="2"/>
        <v>0</v>
      </c>
    </row>
    <row r="61" spans="1:4" ht="12.75">
      <c r="A61" s="24">
        <v>29587</v>
      </c>
      <c r="B61" s="17">
        <v>89.84</v>
      </c>
      <c r="C61" s="17">
        <v>738.5</v>
      </c>
      <c r="D61" s="17">
        <f t="shared" si="2"/>
        <v>66346.84</v>
      </c>
    </row>
    <row r="62" spans="1:4" ht="12.75">
      <c r="A62" s="24">
        <v>29618</v>
      </c>
      <c r="B62" s="17">
        <v>89.84</v>
      </c>
      <c r="C62" s="17">
        <v>775.43</v>
      </c>
      <c r="D62" s="17">
        <f t="shared" si="2"/>
        <v>69664.63</v>
      </c>
    </row>
    <row r="63" spans="1:4" ht="12.75">
      <c r="A63" s="24">
        <v>29646</v>
      </c>
      <c r="B63" s="17">
        <v>89.84</v>
      </c>
      <c r="C63" s="17">
        <v>825.83</v>
      </c>
      <c r="D63" s="17">
        <f t="shared" si="2"/>
        <v>74192.57</v>
      </c>
    </row>
    <row r="64" spans="1:4" ht="12.75">
      <c r="A64" s="24">
        <v>29677</v>
      </c>
      <c r="B64" s="17">
        <v>89.84</v>
      </c>
      <c r="C64" s="17">
        <v>877.86</v>
      </c>
      <c r="D64" s="17">
        <f t="shared" si="2"/>
        <v>78866.94</v>
      </c>
    </row>
    <row r="65" spans="1:4" ht="12.75">
      <c r="A65" s="24">
        <v>29707</v>
      </c>
      <c r="B65" s="17">
        <v>89.84</v>
      </c>
      <c r="C65" s="17">
        <v>930.53</v>
      </c>
      <c r="D65" s="17">
        <f t="shared" si="2"/>
        <v>83598.82</v>
      </c>
    </row>
    <row r="66" spans="1:4" ht="12.75">
      <c r="A66" s="24">
        <v>29738</v>
      </c>
      <c r="B66" s="17">
        <v>89.84</v>
      </c>
      <c r="C66" s="17">
        <v>986.36</v>
      </c>
      <c r="D66" s="17">
        <f t="shared" si="2"/>
        <v>88614.58</v>
      </c>
    </row>
    <row r="67" spans="1:4" ht="12.75">
      <c r="A67" s="24">
        <v>29768</v>
      </c>
      <c r="B67" s="17">
        <v>89.84</v>
      </c>
      <c r="C67" s="17">
        <v>1045.54</v>
      </c>
      <c r="D67" s="17">
        <f t="shared" si="2"/>
        <v>93931.31</v>
      </c>
    </row>
    <row r="68" spans="1:4" ht="12.75">
      <c r="A68" s="24">
        <v>29799</v>
      </c>
      <c r="B68" s="17">
        <v>89.84</v>
      </c>
      <c r="C68" s="17">
        <v>1108.27</v>
      </c>
      <c r="D68" s="17">
        <f t="shared" si="2"/>
        <v>99566.98</v>
      </c>
    </row>
    <row r="69" spans="1:4" ht="12.75">
      <c r="A69" s="24">
        <v>29830</v>
      </c>
      <c r="B69" s="17">
        <v>89.84</v>
      </c>
      <c r="C69" s="17">
        <v>1172.55</v>
      </c>
      <c r="D69" s="17">
        <f t="shared" si="2"/>
        <v>105341.89</v>
      </c>
    </row>
    <row r="70" spans="1:4" ht="12.75">
      <c r="A70" s="24">
        <v>29860</v>
      </c>
      <c r="B70" s="17">
        <v>89.84</v>
      </c>
      <c r="C70" s="17">
        <v>1239.39</v>
      </c>
      <c r="D70" s="17">
        <f t="shared" si="2"/>
        <v>111346.8</v>
      </c>
    </row>
    <row r="71" spans="1:4" ht="12.75">
      <c r="A71" s="24">
        <v>29891</v>
      </c>
      <c r="B71" s="17">
        <v>89.84</v>
      </c>
      <c r="C71" s="17">
        <v>1310.04</v>
      </c>
      <c r="D71" s="17">
        <f aca="true" t="shared" si="3" ref="D71:D86">B71*C71</f>
        <v>117693.99</v>
      </c>
    </row>
    <row r="72" spans="1:4" ht="12.75">
      <c r="A72" s="24">
        <v>29921</v>
      </c>
      <c r="B72" s="17">
        <v>89.84</v>
      </c>
      <c r="C72" s="17">
        <v>1382.09</v>
      </c>
      <c r="D72" s="17">
        <f t="shared" si="3"/>
        <v>124166.97</v>
      </c>
    </row>
    <row r="73" spans="1:4" ht="12.75">
      <c r="A73" s="24" t="s">
        <v>32</v>
      </c>
      <c r="B73" s="17">
        <v>0</v>
      </c>
      <c r="C73" s="17">
        <v>0</v>
      </c>
      <c r="D73" s="17">
        <f t="shared" si="3"/>
        <v>0</v>
      </c>
    </row>
    <row r="74" spans="1:4" ht="12.75">
      <c r="A74" s="24">
        <v>29952</v>
      </c>
      <c r="B74" s="17">
        <v>89.84</v>
      </c>
      <c r="C74" s="17">
        <v>1453.96</v>
      </c>
      <c r="D74" s="17">
        <f t="shared" si="3"/>
        <v>130623.77</v>
      </c>
    </row>
    <row r="75" spans="1:4" ht="12.75">
      <c r="A75" s="24">
        <v>29983</v>
      </c>
      <c r="B75" s="17">
        <v>89.84</v>
      </c>
      <c r="C75" s="17">
        <v>1526.66</v>
      </c>
      <c r="D75" s="17">
        <f t="shared" si="3"/>
        <v>137155.13</v>
      </c>
    </row>
    <row r="76" spans="1:4" ht="12.75">
      <c r="A76" s="24">
        <v>30011</v>
      </c>
      <c r="B76" s="17">
        <v>89.84</v>
      </c>
      <c r="C76" s="17">
        <v>1602.99</v>
      </c>
      <c r="D76" s="17">
        <f t="shared" si="3"/>
        <v>144012.62</v>
      </c>
    </row>
    <row r="77" spans="1:4" ht="12.75">
      <c r="A77" s="24">
        <v>30042</v>
      </c>
      <c r="B77" s="17">
        <v>89.84</v>
      </c>
      <c r="C77" s="17">
        <v>1683.14</v>
      </c>
      <c r="D77" s="17">
        <f t="shared" si="3"/>
        <v>151213.3</v>
      </c>
    </row>
    <row r="78" spans="1:4" ht="12.75">
      <c r="A78" s="24">
        <v>30072</v>
      </c>
      <c r="B78" s="17">
        <v>89.84</v>
      </c>
      <c r="C78" s="17">
        <v>1775.71</v>
      </c>
      <c r="D78" s="17">
        <f t="shared" si="3"/>
        <v>159529.79</v>
      </c>
    </row>
    <row r="79" spans="1:4" ht="12.75">
      <c r="A79" s="24">
        <v>30103</v>
      </c>
      <c r="B79" s="17">
        <v>89.84</v>
      </c>
      <c r="C79" s="17">
        <v>1873.37</v>
      </c>
      <c r="D79" s="17">
        <f t="shared" si="3"/>
        <v>168303.56</v>
      </c>
    </row>
    <row r="80" spans="1:4" ht="12.75">
      <c r="A80" s="24">
        <v>30133</v>
      </c>
      <c r="B80" s="17">
        <v>89.84</v>
      </c>
      <c r="C80" s="17">
        <v>1976.41</v>
      </c>
      <c r="D80" s="17">
        <f t="shared" si="3"/>
        <v>177560.67</v>
      </c>
    </row>
    <row r="81" spans="1:4" ht="12.75">
      <c r="A81" s="24">
        <v>30164</v>
      </c>
      <c r="B81" s="17">
        <v>89.84</v>
      </c>
      <c r="C81" s="17">
        <v>2094.99</v>
      </c>
      <c r="D81" s="17">
        <f t="shared" si="3"/>
        <v>188213.9</v>
      </c>
    </row>
    <row r="82" spans="1:4" ht="12.75">
      <c r="A82" s="24">
        <v>30195</v>
      </c>
      <c r="B82" s="17">
        <v>89.84</v>
      </c>
      <c r="C82" s="17">
        <v>2241.64</v>
      </c>
      <c r="D82" s="17">
        <f t="shared" si="3"/>
        <v>201388.94</v>
      </c>
    </row>
    <row r="83" spans="1:4" ht="12.75">
      <c r="A83" s="24">
        <v>30225</v>
      </c>
      <c r="B83" s="17">
        <v>89.84</v>
      </c>
      <c r="C83" s="17">
        <v>2398.55</v>
      </c>
      <c r="D83" s="17">
        <f t="shared" si="3"/>
        <v>215485.73</v>
      </c>
    </row>
    <row r="84" spans="1:4" ht="12.75">
      <c r="A84" s="24">
        <v>30256</v>
      </c>
      <c r="B84" s="17">
        <v>89.84</v>
      </c>
      <c r="C84" s="17">
        <v>2566.45</v>
      </c>
      <c r="D84" s="17">
        <f t="shared" si="3"/>
        <v>230569.87</v>
      </c>
    </row>
    <row r="85" spans="1:4" ht="12.75">
      <c r="A85" s="24">
        <v>30286</v>
      </c>
      <c r="B85" s="17">
        <v>89.84</v>
      </c>
      <c r="C85" s="17">
        <v>2733.27</v>
      </c>
      <c r="D85" s="17">
        <f t="shared" si="3"/>
        <v>245556.98</v>
      </c>
    </row>
    <row r="86" spans="1:4" ht="12.75">
      <c r="A86" s="24" t="s">
        <v>33</v>
      </c>
      <c r="B86" s="17">
        <v>0</v>
      </c>
      <c r="C86" s="17">
        <v>0</v>
      </c>
      <c r="D86" s="17">
        <f t="shared" si="3"/>
        <v>0</v>
      </c>
    </row>
    <row r="87" spans="1:4" ht="12.75">
      <c r="A87" s="24">
        <v>30317</v>
      </c>
      <c r="B87" s="17">
        <v>89.84</v>
      </c>
      <c r="C87" s="17">
        <v>2910.93</v>
      </c>
      <c r="D87" s="17">
        <f aca="true" t="shared" si="4" ref="D87:D102">B87*C87</f>
        <v>261517.95</v>
      </c>
    </row>
    <row r="88" spans="1:4" ht="12.75">
      <c r="A88" s="24">
        <v>30348</v>
      </c>
      <c r="B88" s="17">
        <v>89.84</v>
      </c>
      <c r="C88" s="17">
        <v>3085.59</v>
      </c>
      <c r="D88" s="17">
        <f t="shared" si="4"/>
        <v>277209.41</v>
      </c>
    </row>
    <row r="89" spans="1:4" ht="12.75">
      <c r="A89" s="24">
        <v>30376</v>
      </c>
      <c r="B89" s="17">
        <v>89.84</v>
      </c>
      <c r="C89" s="17">
        <v>3292.32</v>
      </c>
      <c r="D89" s="17">
        <f t="shared" si="4"/>
        <v>295782.03</v>
      </c>
    </row>
    <row r="90" spans="1:4" ht="12.75">
      <c r="A90" s="24">
        <v>30407</v>
      </c>
      <c r="B90" s="17">
        <v>89.84</v>
      </c>
      <c r="C90" s="17">
        <v>3588.63</v>
      </c>
      <c r="D90" s="17">
        <f t="shared" si="4"/>
        <v>322402.52</v>
      </c>
    </row>
    <row r="91" spans="1:4" ht="12.75">
      <c r="A91" s="24">
        <v>30437</v>
      </c>
      <c r="B91" s="17">
        <v>89.84</v>
      </c>
      <c r="C91" s="17">
        <v>3911.61</v>
      </c>
      <c r="D91" s="17">
        <f t="shared" si="4"/>
        <v>351419.04</v>
      </c>
    </row>
    <row r="92" spans="1:4" ht="12.75">
      <c r="A92" s="24">
        <v>30468</v>
      </c>
      <c r="B92" s="17">
        <v>89.84</v>
      </c>
      <c r="C92" s="17">
        <v>4224.59</v>
      </c>
      <c r="D92" s="17">
        <f t="shared" si="4"/>
        <v>379537.17</v>
      </c>
    </row>
    <row r="93" spans="1:4" ht="12.75">
      <c r="A93" s="24">
        <v>30498</v>
      </c>
      <c r="B93" s="17">
        <v>89.84</v>
      </c>
      <c r="C93" s="17">
        <v>4554.05</v>
      </c>
      <c r="D93" s="17">
        <f t="shared" si="4"/>
        <v>409135.85</v>
      </c>
    </row>
    <row r="94" spans="1:4" ht="12.75">
      <c r="A94" s="24">
        <v>30529</v>
      </c>
      <c r="B94" s="17">
        <v>89.84</v>
      </c>
      <c r="C94" s="17">
        <v>4963.91</v>
      </c>
      <c r="D94" s="17">
        <f t="shared" si="4"/>
        <v>445957.67</v>
      </c>
    </row>
    <row r="95" spans="1:4" ht="12.75">
      <c r="A95" s="24">
        <v>30560</v>
      </c>
      <c r="B95" s="17">
        <v>89.84</v>
      </c>
      <c r="C95" s="17">
        <v>5385.84</v>
      </c>
      <c r="D95" s="17">
        <f t="shared" si="4"/>
        <v>483863.87</v>
      </c>
    </row>
    <row r="96" spans="1:4" ht="12.75">
      <c r="A96" s="24">
        <v>30590</v>
      </c>
      <c r="B96" s="17">
        <v>89.84</v>
      </c>
      <c r="C96" s="17">
        <v>5897.49</v>
      </c>
      <c r="D96" s="17">
        <f t="shared" si="4"/>
        <v>529830.5</v>
      </c>
    </row>
    <row r="97" spans="1:4" ht="12.75">
      <c r="A97" s="24">
        <v>30621</v>
      </c>
      <c r="B97" s="17">
        <v>89.84</v>
      </c>
      <c r="C97" s="17">
        <v>6469.55</v>
      </c>
      <c r="D97" s="17">
        <f t="shared" si="4"/>
        <v>581224.37</v>
      </c>
    </row>
    <row r="98" spans="1:4" ht="12.75">
      <c r="A98" s="24">
        <v>30651</v>
      </c>
      <c r="B98" s="17">
        <v>89.84</v>
      </c>
      <c r="C98" s="17">
        <v>7012.99</v>
      </c>
      <c r="D98" s="17">
        <f t="shared" si="4"/>
        <v>630047.02</v>
      </c>
    </row>
    <row r="99" spans="1:4" ht="12.75">
      <c r="A99" s="24" t="s">
        <v>34</v>
      </c>
      <c r="B99" s="17">
        <v>0</v>
      </c>
      <c r="C99" s="17">
        <v>0</v>
      </c>
      <c r="D99" s="17">
        <f t="shared" si="4"/>
        <v>0</v>
      </c>
    </row>
    <row r="100" spans="1:4" ht="12.75">
      <c r="A100" s="24">
        <v>30682</v>
      </c>
      <c r="B100" s="17">
        <v>89.84</v>
      </c>
      <c r="C100" s="17">
        <v>7545.98</v>
      </c>
      <c r="D100" s="17">
        <f t="shared" si="4"/>
        <v>677930.84</v>
      </c>
    </row>
    <row r="101" spans="1:4" ht="12.75">
      <c r="A101" s="24">
        <v>30713</v>
      </c>
      <c r="B101" s="17">
        <v>89.84</v>
      </c>
      <c r="C101" s="17">
        <v>8285.49</v>
      </c>
      <c r="D101" s="17">
        <f t="shared" si="4"/>
        <v>744368.42</v>
      </c>
    </row>
    <row r="102" spans="1:4" ht="12.75">
      <c r="A102" s="24">
        <v>30742</v>
      </c>
      <c r="B102" s="17">
        <v>89.84</v>
      </c>
      <c r="C102" s="17">
        <v>9304.61</v>
      </c>
      <c r="D102" s="17">
        <f t="shared" si="4"/>
        <v>835926.16</v>
      </c>
    </row>
    <row r="103" spans="1:4" ht="12.75">
      <c r="A103" s="24">
        <v>30773</v>
      </c>
      <c r="B103" s="17">
        <v>89.84</v>
      </c>
      <c r="C103" s="17">
        <v>10235.07</v>
      </c>
      <c r="D103" s="17">
        <f aca="true" t="shared" si="5" ref="D103:D118">B103*C103</f>
        <v>919518.69</v>
      </c>
    </row>
    <row r="104" spans="1:4" ht="12.75">
      <c r="A104" s="24">
        <v>30803</v>
      </c>
      <c r="B104" s="17">
        <v>89.84</v>
      </c>
      <c r="C104" s="17">
        <v>11145.99</v>
      </c>
      <c r="D104" s="17">
        <f t="shared" si="5"/>
        <v>1001355.74</v>
      </c>
    </row>
    <row r="105" spans="1:4" ht="12.75">
      <c r="A105" s="24">
        <v>30834</v>
      </c>
      <c r="B105" s="17">
        <v>89.84</v>
      </c>
      <c r="C105" s="17">
        <v>12137.98</v>
      </c>
      <c r="D105" s="17">
        <f t="shared" si="5"/>
        <v>1090476.12</v>
      </c>
    </row>
    <row r="106" spans="1:4" ht="12.75">
      <c r="A106" s="24">
        <v>30864</v>
      </c>
      <c r="B106" s="17">
        <v>89.84</v>
      </c>
      <c r="C106" s="17">
        <v>13254.67</v>
      </c>
      <c r="D106" s="17">
        <f t="shared" si="5"/>
        <v>1190799.55</v>
      </c>
    </row>
    <row r="107" spans="1:4" ht="12.75">
      <c r="A107" s="24">
        <v>30895</v>
      </c>
      <c r="B107" s="17">
        <v>89.84</v>
      </c>
      <c r="C107" s="17">
        <v>14619.9</v>
      </c>
      <c r="D107" s="17">
        <f t="shared" si="5"/>
        <v>1313451.82</v>
      </c>
    </row>
    <row r="108" spans="1:4" ht="12.75">
      <c r="A108" s="24">
        <v>30926</v>
      </c>
      <c r="B108" s="17">
        <v>89.84</v>
      </c>
      <c r="C108" s="17">
        <v>16169.61</v>
      </c>
      <c r="D108" s="17">
        <f t="shared" si="5"/>
        <v>1452677.76</v>
      </c>
    </row>
    <row r="109" spans="1:4" ht="12.75">
      <c r="A109" s="24">
        <v>30956</v>
      </c>
      <c r="B109" s="17">
        <v>89.84</v>
      </c>
      <c r="C109" s="17">
        <v>17867</v>
      </c>
      <c r="D109" s="17">
        <f t="shared" si="5"/>
        <v>1605171.28</v>
      </c>
    </row>
    <row r="110" spans="1:4" ht="12.75">
      <c r="A110" s="24">
        <v>30987</v>
      </c>
      <c r="B110" s="17">
        <v>89.84</v>
      </c>
      <c r="C110" s="17">
        <v>20118.71</v>
      </c>
      <c r="D110" s="17">
        <f t="shared" si="5"/>
        <v>1807464.91</v>
      </c>
    </row>
    <row r="111" spans="1:4" ht="12.75">
      <c r="A111" s="24">
        <v>31017</v>
      </c>
      <c r="B111" s="17">
        <v>89.84</v>
      </c>
      <c r="C111" s="17">
        <v>22110.46</v>
      </c>
      <c r="D111" s="17">
        <f t="shared" si="5"/>
        <v>1986403.73</v>
      </c>
    </row>
    <row r="112" spans="1:4" ht="12.75">
      <c r="A112" s="24" t="s">
        <v>35</v>
      </c>
      <c r="B112" s="17">
        <v>0</v>
      </c>
      <c r="C112" s="17">
        <v>0</v>
      </c>
      <c r="D112" s="17">
        <f t="shared" si="5"/>
        <v>0</v>
      </c>
    </row>
    <row r="113" spans="1:4" ht="12.75">
      <c r="A113" s="24">
        <v>31048</v>
      </c>
      <c r="B113" s="17">
        <v>89.84</v>
      </c>
      <c r="C113" s="17">
        <v>24432</v>
      </c>
      <c r="D113" s="17">
        <f t="shared" si="5"/>
        <v>2194970.88</v>
      </c>
    </row>
    <row r="114" spans="1:4" ht="12.75">
      <c r="A114" s="24">
        <v>31079</v>
      </c>
      <c r="B114" s="17">
        <v>89.84</v>
      </c>
      <c r="C114" s="17">
        <v>27510.5</v>
      </c>
      <c r="D114" s="17">
        <f t="shared" si="5"/>
        <v>2471543.32</v>
      </c>
    </row>
    <row r="115" spans="1:4" ht="12.75">
      <c r="A115" s="24">
        <v>31107</v>
      </c>
      <c r="B115" s="17">
        <v>89.84</v>
      </c>
      <c r="C115" s="17">
        <v>30316.57</v>
      </c>
      <c r="D115" s="17">
        <f t="shared" si="5"/>
        <v>2723640.65</v>
      </c>
    </row>
    <row r="116" spans="1:4" ht="12.75">
      <c r="A116" s="24">
        <v>31138</v>
      </c>
      <c r="B116" s="17">
        <v>89.84</v>
      </c>
      <c r="C116" s="17">
        <v>34166.77</v>
      </c>
      <c r="D116" s="17">
        <f t="shared" si="5"/>
        <v>3069542.62</v>
      </c>
    </row>
    <row r="117" spans="1:4" ht="12.75">
      <c r="A117" s="24">
        <v>31168</v>
      </c>
      <c r="B117" s="17">
        <v>89.84</v>
      </c>
      <c r="C117" s="17">
        <v>38208.46</v>
      </c>
      <c r="D117" s="17">
        <f t="shared" si="5"/>
        <v>3432648.05</v>
      </c>
    </row>
    <row r="118" spans="1:4" ht="12.75">
      <c r="A118" s="24">
        <v>31199</v>
      </c>
      <c r="B118" s="17">
        <v>89.84</v>
      </c>
      <c r="C118" s="17">
        <v>42031.56</v>
      </c>
      <c r="D118" s="17">
        <f t="shared" si="5"/>
        <v>3776115.35</v>
      </c>
    </row>
    <row r="119" spans="1:4" ht="12.75">
      <c r="A119" s="24">
        <v>31229</v>
      </c>
      <c r="B119" s="17">
        <v>89.84</v>
      </c>
      <c r="C119" s="17">
        <v>45901.91</v>
      </c>
      <c r="D119" s="17">
        <f aca="true" t="shared" si="6" ref="D119:D124">B119*C119</f>
        <v>4123827.59</v>
      </c>
    </row>
    <row r="120" spans="1:4" ht="12.75">
      <c r="A120" s="24">
        <v>31260</v>
      </c>
      <c r="B120" s="17">
        <v>89.84</v>
      </c>
      <c r="C120" s="17">
        <v>49396.88</v>
      </c>
      <c r="D120" s="17">
        <f t="shared" si="6"/>
        <v>4437815.7</v>
      </c>
    </row>
    <row r="121" spans="1:4" ht="12.75">
      <c r="A121" s="24">
        <v>31291</v>
      </c>
      <c r="B121" s="17">
        <v>89.84</v>
      </c>
      <c r="C121" s="17">
        <v>53437.4</v>
      </c>
      <c r="D121" s="17">
        <f t="shared" si="6"/>
        <v>4800816.02</v>
      </c>
    </row>
    <row r="122" spans="1:4" ht="12.75">
      <c r="A122" s="24">
        <v>31321</v>
      </c>
      <c r="B122" s="17">
        <v>89.84</v>
      </c>
      <c r="C122" s="17">
        <v>58300.2</v>
      </c>
      <c r="D122" s="17">
        <f t="shared" si="6"/>
        <v>5237689.97</v>
      </c>
    </row>
    <row r="123" spans="1:4" ht="12.75">
      <c r="A123" s="24">
        <v>31352</v>
      </c>
      <c r="B123" s="17">
        <v>89.84</v>
      </c>
      <c r="C123" s="17">
        <v>63547.22</v>
      </c>
      <c r="D123" s="17">
        <f t="shared" si="6"/>
        <v>5709082.24</v>
      </c>
    </row>
    <row r="124" spans="1:4" ht="12.75">
      <c r="A124" s="24">
        <v>31382</v>
      </c>
      <c r="B124" s="17">
        <v>89.84</v>
      </c>
      <c r="C124" s="17">
        <v>70613.67</v>
      </c>
      <c r="D124" s="17">
        <f t="shared" si="6"/>
        <v>6343932.11</v>
      </c>
    </row>
    <row r="125" spans="1:4" ht="12.75">
      <c r="A125" s="35"/>
      <c r="B125" s="36"/>
      <c r="C125" s="34"/>
      <c r="D125" s="34"/>
    </row>
    <row r="126" spans="2:4" ht="12.75">
      <c r="B126" s="9"/>
      <c r="C126" s="9"/>
      <c r="D126" s="10">
        <f>SUM(D21:D125)</f>
        <v>72535462.1</v>
      </c>
    </row>
    <row r="127" spans="2:3" ht="12.75">
      <c r="B127" s="9"/>
      <c r="C127" s="9"/>
    </row>
    <row r="128" spans="2:3" ht="12.75">
      <c r="B128" s="9"/>
      <c r="C128" s="9"/>
    </row>
    <row r="129" spans="2:3" ht="12.75">
      <c r="B129" s="9"/>
      <c r="C129" s="9"/>
    </row>
    <row r="130" spans="2:3" ht="12.75">
      <c r="B130" s="9"/>
      <c r="C130" s="9"/>
    </row>
    <row r="131" spans="2:3" ht="12.75">
      <c r="B131" s="9"/>
      <c r="C131" s="9"/>
    </row>
    <row r="132" spans="2:3" ht="12.75">
      <c r="B132" s="9"/>
      <c r="C132" s="9"/>
    </row>
    <row r="133" spans="2:3" ht="12.75">
      <c r="B133" s="9"/>
      <c r="C133" s="9"/>
    </row>
    <row r="134" spans="2:3" ht="12.75">
      <c r="B134" s="9"/>
      <c r="C134" s="9"/>
    </row>
    <row r="135" spans="2:3" ht="12.75">
      <c r="B135" s="9"/>
      <c r="C135" s="9"/>
    </row>
    <row r="136" spans="2:3" ht="12.75">
      <c r="B136" s="9"/>
      <c r="C136" s="9"/>
    </row>
    <row r="137" spans="2:3" ht="12.75">
      <c r="B137" s="9"/>
      <c r="C137" s="9"/>
    </row>
    <row r="138" spans="2:3" ht="12.75">
      <c r="B138" s="9"/>
      <c r="C138" s="9"/>
    </row>
    <row r="139" spans="2:3" ht="12.75">
      <c r="B139" s="9"/>
      <c r="C139" s="9"/>
    </row>
    <row r="140" spans="2:3" ht="12.75">
      <c r="B140" s="9"/>
      <c r="C140" s="9"/>
    </row>
    <row r="141" spans="2:3" ht="12.75">
      <c r="B141" s="9"/>
      <c r="C141" s="9"/>
    </row>
    <row r="142" spans="2:3" ht="12.75">
      <c r="B142" s="9"/>
      <c r="C142" s="9"/>
    </row>
    <row r="143" spans="2:3" ht="12.75">
      <c r="B143" s="9"/>
      <c r="C143" s="9"/>
    </row>
    <row r="144" spans="2:3" ht="12.75">
      <c r="B144" s="9"/>
      <c r="C144" s="9"/>
    </row>
    <row r="145" spans="2:3" ht="12.75">
      <c r="B145" s="9"/>
      <c r="C145" s="9"/>
    </row>
    <row r="146" spans="2:3" ht="12.75">
      <c r="B146" s="9"/>
      <c r="C146" s="9"/>
    </row>
    <row r="147" spans="2:3" ht="12.75">
      <c r="B147" s="9"/>
      <c r="C147" s="9"/>
    </row>
    <row r="148" spans="2:3" ht="12.75">
      <c r="B148" s="9"/>
      <c r="C148" s="9"/>
    </row>
    <row r="149" spans="2:9" ht="12.75">
      <c r="B149" s="9"/>
      <c r="C149" s="9"/>
      <c r="D149" s="9"/>
      <c r="E149" s="9"/>
      <c r="F149" s="9"/>
      <c r="G149" s="9"/>
      <c r="H149" s="9"/>
      <c r="I149" s="9"/>
    </row>
    <row r="150" spans="2:9" ht="12.75">
      <c r="B150" s="9"/>
      <c r="C150" s="9"/>
      <c r="D150" s="9"/>
      <c r="E150" s="9"/>
      <c r="F150" s="9"/>
      <c r="G150" s="9"/>
      <c r="H150" s="9"/>
      <c r="I150" s="9"/>
    </row>
    <row r="151" spans="2:9" ht="12.75">
      <c r="B151" s="9"/>
      <c r="C151" s="9"/>
      <c r="D151" s="9"/>
      <c r="E151" s="9"/>
      <c r="F151" s="9"/>
      <c r="G151" s="9"/>
      <c r="H151" s="9"/>
      <c r="I151" s="9"/>
    </row>
    <row r="152" spans="2:9" ht="12.75">
      <c r="B152" s="9"/>
      <c r="C152" s="9"/>
      <c r="D152" s="9"/>
      <c r="E152" s="9"/>
      <c r="F152" s="9"/>
      <c r="G152" s="9"/>
      <c r="H152" s="9"/>
      <c r="I152" s="9"/>
    </row>
    <row r="153" spans="2:9" ht="12.75">
      <c r="B153" s="9"/>
      <c r="C153" s="9"/>
      <c r="D153" s="9"/>
      <c r="E153" s="9"/>
      <c r="F153" s="9"/>
      <c r="G153" s="9"/>
      <c r="H153" s="9"/>
      <c r="I153" s="9"/>
    </row>
    <row r="154" spans="2:9" ht="12.75">
      <c r="B154" s="9"/>
      <c r="C154" s="9"/>
      <c r="D154" s="9"/>
      <c r="E154" s="9"/>
      <c r="F154" s="9"/>
      <c r="G154" s="9"/>
      <c r="H154" s="9"/>
      <c r="I154" s="9"/>
    </row>
    <row r="155" spans="2:9" ht="12.75">
      <c r="B155" s="9"/>
      <c r="C155" s="9"/>
      <c r="D155" s="9"/>
      <c r="E155" s="9"/>
      <c r="F155" s="9"/>
      <c r="G155" s="9"/>
      <c r="H155" s="9"/>
      <c r="I155" s="9"/>
    </row>
    <row r="156" spans="2:9" ht="12.75">
      <c r="B156" s="9"/>
      <c r="C156" s="9"/>
      <c r="D156" s="9"/>
      <c r="E156" s="9"/>
      <c r="F156" s="9"/>
      <c r="G156" s="9"/>
      <c r="H156" s="9"/>
      <c r="I156" s="9"/>
    </row>
    <row r="157" spans="2:9" ht="12.75">
      <c r="B157" s="9"/>
      <c r="C157" s="9"/>
      <c r="D157" s="9"/>
      <c r="E157" s="9"/>
      <c r="F157" s="9"/>
      <c r="G157" s="9"/>
      <c r="H157" s="9"/>
      <c r="I157" s="9"/>
    </row>
    <row r="158" spans="2:9" ht="12.75">
      <c r="B158" s="9"/>
      <c r="C158" s="9"/>
      <c r="D158" s="9"/>
      <c r="E158" s="9"/>
      <c r="F158" s="9"/>
      <c r="G158" s="9"/>
      <c r="H158" s="9"/>
      <c r="I158" s="9"/>
    </row>
    <row r="159" spans="2:9" ht="12.75">
      <c r="B159" s="9"/>
      <c r="C159" s="9"/>
      <c r="D159" s="9"/>
      <c r="E159" s="9"/>
      <c r="F159" s="9"/>
      <c r="G159" s="9"/>
      <c r="H159" s="9"/>
      <c r="I159" s="9"/>
    </row>
    <row r="160" spans="2:9" ht="12.75">
      <c r="B160" s="9"/>
      <c r="C160" s="9"/>
      <c r="D160" s="9"/>
      <c r="E160" s="9"/>
      <c r="F160" s="9"/>
      <c r="G160" s="9"/>
      <c r="H160" s="9"/>
      <c r="I160" s="9"/>
    </row>
    <row r="161" spans="2:9" ht="12.75">
      <c r="B161" s="9"/>
      <c r="C161" s="9"/>
      <c r="D161" s="9"/>
      <c r="E161" s="9"/>
      <c r="F161" s="9"/>
      <c r="G161" s="9"/>
      <c r="H161" s="9"/>
      <c r="I161" s="9"/>
    </row>
  </sheetData>
  <printOptions/>
  <pageMargins left="3.08" right="0.65" top="1.04" bottom="0.67" header="1.04" footer="0.19"/>
  <pageSetup horizontalDpi="120" verticalDpi="120" orientation="portrait" r:id="rId1"/>
  <headerFooter alignWithMargins="0">
    <oddHeader>&amp;C &amp;RAnexo: 03
Folha : 0&amp;P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14.421875" style="0" customWidth="1"/>
    <col min="3" max="3" width="14.8515625" style="0" customWidth="1"/>
    <col min="4" max="4" width="18.57421875" style="0" customWidth="1"/>
    <col min="5" max="5" width="11.140625" style="0" customWidth="1"/>
    <col min="6" max="6" width="12.8515625" style="0" customWidth="1"/>
    <col min="7" max="7" width="11.7109375" style="0" customWidth="1"/>
    <col min="8" max="8" width="13.8515625" style="0" customWidth="1"/>
    <col min="9" max="16384" width="11.421875" style="0" customWidth="1"/>
  </cols>
  <sheetData>
    <row r="1" ht="12.75">
      <c r="D1" s="2" t="s">
        <v>209</v>
      </c>
    </row>
    <row r="2" ht="12.75">
      <c r="D2" s="2" t="s">
        <v>7</v>
      </c>
    </row>
    <row r="6" ht="12.75">
      <c r="A6" t="s">
        <v>36</v>
      </c>
    </row>
    <row r="7" ht="12.75">
      <c r="A7" s="23" t="s">
        <v>37</v>
      </c>
    </row>
    <row r="10" ht="12.75">
      <c r="A10" t="s">
        <v>223</v>
      </c>
    </row>
    <row r="11" ht="12.75">
      <c r="A11" t="s">
        <v>224</v>
      </c>
    </row>
    <row r="12" ht="13.5" thickBot="1"/>
    <row r="13" spans="1:4" ht="14.25" thickBot="1" thickTop="1">
      <c r="A13" s="12" t="s">
        <v>9</v>
      </c>
      <c r="B13" s="12" t="s">
        <v>10</v>
      </c>
      <c r="C13" s="12" t="s">
        <v>11</v>
      </c>
      <c r="D13" s="12" t="s">
        <v>12</v>
      </c>
    </row>
    <row r="14" ht="14.25" thickBot="1" thickTop="1"/>
    <row r="15" spans="1:4" s="49" customFormat="1" ht="13.5" thickTop="1">
      <c r="A15" s="46" t="s">
        <v>13</v>
      </c>
      <c r="B15" s="47" t="s">
        <v>14</v>
      </c>
      <c r="C15" s="47" t="s">
        <v>38</v>
      </c>
      <c r="D15" s="48" t="s">
        <v>39</v>
      </c>
    </row>
    <row r="16" spans="1:4" s="49" customFormat="1" ht="12.75">
      <c r="A16" s="50"/>
      <c r="B16" s="51" t="s">
        <v>17</v>
      </c>
      <c r="C16" s="51" t="s">
        <v>40</v>
      </c>
      <c r="D16" s="52" t="s">
        <v>41</v>
      </c>
    </row>
    <row r="17" spans="1:4" s="49" customFormat="1" ht="12.75">
      <c r="A17" s="50"/>
      <c r="B17" s="51"/>
      <c r="C17" s="51" t="s">
        <v>42</v>
      </c>
      <c r="D17" s="52" t="s">
        <v>43</v>
      </c>
    </row>
    <row r="18" spans="1:4" s="49" customFormat="1" ht="12.75">
      <c r="A18" s="50"/>
      <c r="B18" s="51"/>
      <c r="C18" s="51"/>
      <c r="D18" s="52"/>
    </row>
    <row r="19" spans="1:4" s="49" customFormat="1" ht="12.75">
      <c r="A19" s="50"/>
      <c r="B19" s="51"/>
      <c r="C19" s="51"/>
      <c r="D19" s="52"/>
    </row>
    <row r="20" spans="1:4" s="49" customFormat="1" ht="12.75" customHeight="1" thickBot="1">
      <c r="A20" s="53"/>
      <c r="B20" s="54"/>
      <c r="C20" s="54"/>
      <c r="D20" s="55" t="s">
        <v>20</v>
      </c>
    </row>
    <row r="21" ht="13.5" thickTop="1"/>
    <row r="22" spans="1:4" ht="12.75">
      <c r="A22" s="24">
        <v>35065</v>
      </c>
      <c r="B22" s="17">
        <v>8000</v>
      </c>
      <c r="C22" s="17">
        <v>0</v>
      </c>
      <c r="D22" s="17">
        <v>0</v>
      </c>
    </row>
    <row r="23" spans="1:4" ht="12.75">
      <c r="A23" s="24">
        <v>35096</v>
      </c>
      <c r="B23" s="17">
        <v>12500</v>
      </c>
      <c r="C23" s="17">
        <v>0</v>
      </c>
      <c r="D23" s="17">
        <v>0</v>
      </c>
    </row>
    <row r="24" spans="1:4" ht="12.75">
      <c r="A24" s="24">
        <v>35125</v>
      </c>
      <c r="B24" s="17">
        <v>14500</v>
      </c>
      <c r="C24" s="17">
        <v>0</v>
      </c>
      <c r="D24" s="17">
        <v>0</v>
      </c>
    </row>
    <row r="25" spans="1:4" ht="12.75">
      <c r="A25" s="24">
        <v>35156</v>
      </c>
      <c r="B25" s="17">
        <v>12500</v>
      </c>
      <c r="C25" s="17">
        <v>0</v>
      </c>
      <c r="D25" s="17">
        <v>0</v>
      </c>
    </row>
    <row r="26" spans="2:4" ht="12.75">
      <c r="B26" s="9"/>
      <c r="C26" s="9"/>
      <c r="D26" s="9"/>
    </row>
    <row r="27" spans="1:4" ht="12.75">
      <c r="A27" t="s">
        <v>44</v>
      </c>
      <c r="B27" s="37">
        <f>SUM(B22:B26)</f>
        <v>47500</v>
      </c>
      <c r="C27" s="39">
        <v>4</v>
      </c>
      <c r="D27" s="37">
        <f>B27/C27</f>
        <v>11875</v>
      </c>
    </row>
    <row r="28" spans="2:4" ht="12.75">
      <c r="B28" s="9"/>
      <c r="C28" s="9"/>
      <c r="D28" s="9"/>
    </row>
    <row r="29" spans="2:4" ht="12.75">
      <c r="B29" s="9"/>
      <c r="C29" s="9"/>
      <c r="D29" s="9"/>
    </row>
    <row r="30" spans="2:4" ht="12.75">
      <c r="B30" s="9"/>
      <c r="C30" s="9"/>
      <c r="D30" s="9"/>
    </row>
    <row r="31" spans="2:4" ht="12.75">
      <c r="B31" s="9"/>
      <c r="C31" s="9"/>
      <c r="D31" s="9"/>
    </row>
    <row r="32" spans="2:4" ht="12.75">
      <c r="B32" s="9"/>
      <c r="C32" s="9"/>
      <c r="D32" s="9"/>
    </row>
    <row r="33" spans="2:4" ht="12.75">
      <c r="B33" s="9"/>
      <c r="C33" s="9"/>
      <c r="D33" s="9"/>
    </row>
    <row r="34" spans="2:4" ht="12.75">
      <c r="B34" s="9"/>
      <c r="C34" s="9"/>
      <c r="D34" s="9"/>
    </row>
    <row r="35" spans="2:4" ht="12.75">
      <c r="B35" s="9"/>
      <c r="C35" s="9"/>
      <c r="D35" s="9"/>
    </row>
    <row r="36" spans="2:4" ht="12.75">
      <c r="B36" s="9"/>
      <c r="C36" s="9"/>
      <c r="D36" s="9"/>
    </row>
    <row r="37" spans="2:4" ht="12.75">
      <c r="B37" s="9"/>
      <c r="C37" s="9"/>
      <c r="D37" s="9"/>
    </row>
    <row r="38" spans="2:4" ht="12.75">
      <c r="B38" s="9"/>
      <c r="C38" s="9"/>
      <c r="D38" s="9"/>
    </row>
    <row r="39" spans="2:4" ht="12.75">
      <c r="B39" s="9"/>
      <c r="C39" s="9"/>
      <c r="D39" s="9"/>
    </row>
    <row r="40" spans="2:4" ht="12.75">
      <c r="B40" s="9"/>
      <c r="C40" s="9"/>
      <c r="D40" s="9"/>
    </row>
    <row r="41" spans="2:4" ht="12.75">
      <c r="B41" s="9"/>
      <c r="C41" s="9"/>
      <c r="D41" s="9"/>
    </row>
    <row r="42" spans="2:4" ht="12.75">
      <c r="B42" s="9"/>
      <c r="C42" s="9"/>
      <c r="D42" s="9"/>
    </row>
    <row r="43" spans="2:4" ht="12.75">
      <c r="B43" s="9"/>
      <c r="C43" s="9"/>
      <c r="D43" s="9"/>
    </row>
    <row r="44" spans="2:4" ht="12.75">
      <c r="B44" s="9"/>
      <c r="C44" s="9"/>
      <c r="D44" s="9"/>
    </row>
    <row r="45" spans="2:4" ht="12.75">
      <c r="B45" s="9"/>
      <c r="C45" s="9"/>
      <c r="D45" s="9"/>
    </row>
    <row r="46" spans="2:4" ht="12.75">
      <c r="B46" s="9"/>
      <c r="C46" s="9"/>
      <c r="D46" s="9"/>
    </row>
    <row r="47" spans="2:4" ht="12.75">
      <c r="B47" s="9"/>
      <c r="C47" s="9"/>
      <c r="D47" s="9"/>
    </row>
    <row r="48" spans="2:4" ht="12.75">
      <c r="B48" s="9"/>
      <c r="C48" s="9"/>
      <c r="D48" s="9"/>
    </row>
    <row r="49" spans="2:4" ht="12.75">
      <c r="B49" s="9"/>
      <c r="C49" s="9"/>
      <c r="D49" s="9"/>
    </row>
    <row r="50" spans="2:4" ht="12.75">
      <c r="B50" s="9"/>
      <c r="C50" s="9"/>
      <c r="D50" s="9"/>
    </row>
    <row r="51" spans="2:8" ht="12.75">
      <c r="B51" s="9"/>
      <c r="C51" s="9"/>
      <c r="D51" s="9"/>
      <c r="E51" s="9"/>
      <c r="F51" s="9"/>
      <c r="G51" s="9"/>
      <c r="H51" s="9"/>
    </row>
    <row r="52" spans="2:8" ht="12.75">
      <c r="B52" s="9"/>
      <c r="C52" s="9"/>
      <c r="D52" s="9"/>
      <c r="E52" s="9"/>
      <c r="F52" s="9"/>
      <c r="G52" s="9"/>
      <c r="H52" s="9"/>
    </row>
    <row r="53" spans="2:8" ht="12.75">
      <c r="B53" s="9"/>
      <c r="C53" s="9"/>
      <c r="D53" s="9"/>
      <c r="E53" s="9"/>
      <c r="F53" s="9"/>
      <c r="G53" s="9"/>
      <c r="H53" s="9"/>
    </row>
    <row r="54" spans="2:8" ht="12.75">
      <c r="B54" s="9"/>
      <c r="C54" s="9"/>
      <c r="D54" s="9"/>
      <c r="E54" s="9"/>
      <c r="F54" s="9"/>
      <c r="G54" s="9"/>
      <c r="H54" s="9"/>
    </row>
    <row r="55" spans="2:8" ht="12.75">
      <c r="B55" s="9"/>
      <c r="C55" s="9"/>
      <c r="D55" s="9"/>
      <c r="E55" s="9"/>
      <c r="F55" s="9"/>
      <c r="G55" s="9"/>
      <c r="H55" s="9"/>
    </row>
    <row r="56" spans="2:8" ht="12.75">
      <c r="B56" s="9"/>
      <c r="C56" s="9"/>
      <c r="D56" s="9"/>
      <c r="E56" s="9"/>
      <c r="F56" s="9"/>
      <c r="G56" s="9"/>
      <c r="H56" s="9"/>
    </row>
    <row r="57" spans="2:8" ht="12.75">
      <c r="B57" s="9"/>
      <c r="C57" s="9"/>
      <c r="D57" s="9"/>
      <c r="E57" s="9"/>
      <c r="F57" s="9"/>
      <c r="G57" s="9"/>
      <c r="H57" s="9"/>
    </row>
    <row r="58" spans="2:8" ht="12.75">
      <c r="B58" s="9"/>
      <c r="C58" s="9"/>
      <c r="D58" s="9"/>
      <c r="E58" s="9"/>
      <c r="F58" s="9"/>
      <c r="G58" s="9"/>
      <c r="H58" s="9"/>
    </row>
    <row r="59" spans="2:8" ht="12.75">
      <c r="B59" s="9"/>
      <c r="C59" s="9"/>
      <c r="D59" s="9"/>
      <c r="E59" s="9"/>
      <c r="F59" s="9"/>
      <c r="G59" s="9"/>
      <c r="H59" s="9"/>
    </row>
    <row r="60" spans="2:8" ht="12.75">
      <c r="B60" s="9"/>
      <c r="C60" s="9"/>
      <c r="D60" s="9"/>
      <c r="E60" s="9"/>
      <c r="F60" s="9"/>
      <c r="G60" s="9"/>
      <c r="H60" s="9"/>
    </row>
    <row r="61" spans="2:8" ht="12.75">
      <c r="B61" s="9"/>
      <c r="C61" s="9"/>
      <c r="D61" s="9"/>
      <c r="E61" s="9"/>
      <c r="F61" s="9"/>
      <c r="G61" s="9"/>
      <c r="H61" s="9"/>
    </row>
    <row r="62" spans="2:8" ht="12.75">
      <c r="B62" s="9"/>
      <c r="C62" s="9"/>
      <c r="D62" s="9"/>
      <c r="E62" s="9"/>
      <c r="F62" s="9"/>
      <c r="G62" s="9"/>
      <c r="H62" s="9"/>
    </row>
  </sheetData>
  <printOptions/>
  <pageMargins left="2.58" right="0.75" top="1" bottom="0.8" header="0.98" footer="0.492125985"/>
  <pageSetup horizontalDpi="120" verticalDpi="120" orientation="portrait" r:id="rId1"/>
  <headerFooter alignWithMargins="0">
    <oddHeader xml:space="preserve">&amp;C &amp;R </oddHeader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12.28125" style="0" customWidth="1"/>
    <col min="3" max="3" width="13.28125" style="0" customWidth="1"/>
    <col min="4" max="4" width="13.421875" style="0" customWidth="1"/>
    <col min="5" max="5" width="12.8515625" style="0" customWidth="1"/>
    <col min="6" max="6" width="15.28125" style="0" customWidth="1"/>
    <col min="7" max="7" width="12.28125" style="0" customWidth="1"/>
    <col min="8" max="8" width="11.140625" style="0" customWidth="1"/>
    <col min="9" max="9" width="13.28125" style="0" customWidth="1"/>
    <col min="10" max="10" width="12.28125" style="0" customWidth="1"/>
    <col min="11" max="11" width="14.140625" style="0" customWidth="1"/>
    <col min="12" max="16384" width="11.421875" style="0" customWidth="1"/>
  </cols>
  <sheetData>
    <row r="1" ht="12.75">
      <c r="F1" s="2" t="s">
        <v>210</v>
      </c>
    </row>
    <row r="2" ht="12.75">
      <c r="F2" s="2" t="s">
        <v>7</v>
      </c>
    </row>
    <row r="6" ht="12.75">
      <c r="A6" t="s">
        <v>45</v>
      </c>
    </row>
    <row r="7" ht="12.75">
      <c r="A7" s="23" t="s">
        <v>46</v>
      </c>
    </row>
    <row r="10" ht="12.75">
      <c r="A10" t="s">
        <v>223</v>
      </c>
    </row>
    <row r="11" ht="12.75">
      <c r="A11" t="s">
        <v>224</v>
      </c>
    </row>
    <row r="12" ht="13.5" thickBot="1"/>
    <row r="13" spans="1:6" ht="14.25" thickBot="1" thickTop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47</v>
      </c>
      <c r="F13" s="12" t="s">
        <v>48</v>
      </c>
    </row>
    <row r="14" ht="14.25" thickBot="1" thickTop="1"/>
    <row r="15" spans="1:6" s="49" customFormat="1" ht="13.5" thickTop="1">
      <c r="A15" s="46" t="s">
        <v>13</v>
      </c>
      <c r="B15" s="47" t="s">
        <v>14</v>
      </c>
      <c r="C15" s="47" t="s">
        <v>49</v>
      </c>
      <c r="D15" s="56" t="s">
        <v>50</v>
      </c>
      <c r="E15" s="56" t="s">
        <v>38</v>
      </c>
      <c r="F15" s="48" t="s">
        <v>39</v>
      </c>
    </row>
    <row r="16" spans="1:6" s="49" customFormat="1" ht="12.75">
      <c r="A16" s="50"/>
      <c r="B16" s="51" t="s">
        <v>17</v>
      </c>
      <c r="C16" s="51" t="s">
        <v>51</v>
      </c>
      <c r="D16" s="57" t="s">
        <v>52</v>
      </c>
      <c r="E16" s="57" t="s">
        <v>40</v>
      </c>
      <c r="F16" s="52" t="s">
        <v>53</v>
      </c>
    </row>
    <row r="17" spans="1:6" s="49" customFormat="1" ht="12.75">
      <c r="A17" s="50"/>
      <c r="B17" s="51"/>
      <c r="C17" s="51"/>
      <c r="D17" s="57"/>
      <c r="E17" s="51" t="s">
        <v>42</v>
      </c>
      <c r="F17" s="52" t="s">
        <v>43</v>
      </c>
    </row>
    <row r="18" spans="1:6" s="49" customFormat="1" ht="12.75">
      <c r="A18" s="50"/>
      <c r="B18" s="51"/>
      <c r="C18" s="51"/>
      <c r="D18" s="57"/>
      <c r="E18" s="57"/>
      <c r="F18" s="52"/>
    </row>
    <row r="19" spans="1:6" s="49" customFormat="1" ht="12.75">
      <c r="A19" s="50"/>
      <c r="B19" s="51"/>
      <c r="C19" s="51"/>
      <c r="D19" s="57"/>
      <c r="E19" s="57"/>
      <c r="F19" s="52"/>
    </row>
    <row r="20" spans="1:6" s="49" customFormat="1" ht="12.75" customHeight="1" thickBot="1">
      <c r="A20" s="53"/>
      <c r="B20" s="54"/>
      <c r="C20" s="54"/>
      <c r="D20" s="58" t="s">
        <v>54</v>
      </c>
      <c r="E20" s="58"/>
      <c r="F20" s="55" t="s">
        <v>55</v>
      </c>
    </row>
    <row r="21" ht="13.5" thickTop="1"/>
    <row r="22" spans="1:6" ht="12.75">
      <c r="A22" s="24">
        <v>31868</v>
      </c>
      <c r="B22" s="17">
        <v>42082</v>
      </c>
      <c r="C22" s="17">
        <v>8416</v>
      </c>
      <c r="D22" s="17">
        <f>B22+C22</f>
        <v>50498</v>
      </c>
      <c r="E22" s="17">
        <v>0</v>
      </c>
      <c r="F22" s="17">
        <v>0</v>
      </c>
    </row>
    <row r="23" spans="1:6" ht="12.75">
      <c r="A23" s="24">
        <v>31898</v>
      </c>
      <c r="B23" s="17">
        <v>53780</v>
      </c>
      <c r="C23" s="17">
        <v>10756</v>
      </c>
      <c r="D23" s="17">
        <f aca="true" t="shared" si="0" ref="D23:D29">B23+C23</f>
        <v>64536</v>
      </c>
      <c r="E23" s="17">
        <v>0</v>
      </c>
      <c r="F23" s="17">
        <v>0</v>
      </c>
    </row>
    <row r="24" spans="1:6" ht="12.75">
      <c r="A24" s="24">
        <v>31929</v>
      </c>
      <c r="B24" s="17">
        <v>24768</v>
      </c>
      <c r="C24" s="17">
        <v>4953</v>
      </c>
      <c r="D24" s="17">
        <f t="shared" si="0"/>
        <v>29721</v>
      </c>
      <c r="E24" s="17">
        <v>0</v>
      </c>
      <c r="F24" s="17">
        <v>0</v>
      </c>
    </row>
    <row r="25" spans="1:6" ht="12.75">
      <c r="A25" s="24">
        <v>31959</v>
      </c>
      <c r="B25" s="17">
        <v>42058</v>
      </c>
      <c r="C25" s="17">
        <v>6308</v>
      </c>
      <c r="D25" s="17">
        <f t="shared" si="0"/>
        <v>48366</v>
      </c>
      <c r="E25" s="17">
        <v>0</v>
      </c>
      <c r="F25" s="17">
        <v>0</v>
      </c>
    </row>
    <row r="26" spans="1:6" ht="12.75">
      <c r="A26" s="24">
        <v>31990</v>
      </c>
      <c r="B26" s="17">
        <v>69758</v>
      </c>
      <c r="C26" s="17">
        <v>10464</v>
      </c>
      <c r="D26" s="17">
        <f t="shared" si="0"/>
        <v>80222</v>
      </c>
      <c r="E26" s="17">
        <v>0</v>
      </c>
      <c r="F26" s="17">
        <v>0</v>
      </c>
    </row>
    <row r="27" spans="1:6" ht="12.75">
      <c r="A27" s="24">
        <v>32051</v>
      </c>
      <c r="B27" s="17">
        <v>94209</v>
      </c>
      <c r="C27" s="17">
        <v>14131</v>
      </c>
      <c r="D27" s="17">
        <f t="shared" si="0"/>
        <v>108340</v>
      </c>
      <c r="E27" s="17">
        <v>0</v>
      </c>
      <c r="F27" s="17">
        <v>0</v>
      </c>
    </row>
    <row r="28" spans="1:6" ht="12.75">
      <c r="A28" s="24">
        <v>32082</v>
      </c>
      <c r="B28" s="17">
        <v>69880</v>
      </c>
      <c r="C28" s="17">
        <v>10480</v>
      </c>
      <c r="D28" s="17">
        <f t="shared" si="0"/>
        <v>80360</v>
      </c>
      <c r="E28" s="17">
        <v>0</v>
      </c>
      <c r="F28" s="17">
        <v>0</v>
      </c>
    </row>
    <row r="29" spans="1:6" ht="12.75">
      <c r="A29" s="24">
        <v>32112</v>
      </c>
      <c r="B29" s="17">
        <v>72303</v>
      </c>
      <c r="C29" s="17">
        <v>10845</v>
      </c>
      <c r="D29" s="17">
        <f t="shared" si="0"/>
        <v>83148</v>
      </c>
      <c r="E29" s="17">
        <v>0</v>
      </c>
      <c r="F29" s="17">
        <v>0</v>
      </c>
    </row>
    <row r="31" spans="1:6" ht="12.75">
      <c r="A31" t="s">
        <v>56</v>
      </c>
      <c r="D31" s="22">
        <f>SUM(D22:D30)</f>
        <v>545191</v>
      </c>
      <c r="E31" s="21">
        <v>8</v>
      </c>
      <c r="F31" s="22">
        <f>D31/E31</f>
        <v>68148.88</v>
      </c>
    </row>
  </sheetData>
  <printOptions/>
  <pageMargins left="1.65" right="0.75" top="1.32" bottom="0.42" header="1.32" footer="0.492125985"/>
  <pageSetup horizontalDpi="120" verticalDpi="120" orientation="portrait" r:id="rId1"/>
  <headerFooter alignWithMargins="0">
    <oddHeader xml:space="preserve">&amp;C &amp;R </oddHeader>
    <oddFooter xml:space="preserve">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F20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16.00390625" style="0" customWidth="1"/>
    <col min="3" max="3" width="13.421875" style="0" customWidth="1"/>
    <col min="4" max="4" width="16.00390625" style="0" customWidth="1"/>
    <col min="5" max="5" width="13.7109375" style="0" customWidth="1"/>
    <col min="6" max="6" width="15.140625" style="0" customWidth="1"/>
    <col min="7" max="7" width="13.8515625" style="0" customWidth="1"/>
    <col min="8" max="16384" width="11.421875" style="0" customWidth="1"/>
  </cols>
  <sheetData>
    <row r="6" ht="12.75">
      <c r="A6" t="s">
        <v>57</v>
      </c>
    </row>
    <row r="7" ht="12.75">
      <c r="A7" s="23"/>
    </row>
    <row r="10" ht="12.75">
      <c r="A10" t="s">
        <v>223</v>
      </c>
    </row>
    <row r="11" ht="12.75">
      <c r="A11" t="s">
        <v>224</v>
      </c>
    </row>
    <row r="12" ht="13.5" thickBot="1"/>
    <row r="13" spans="1:6" ht="14.25" thickBot="1" thickTop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47</v>
      </c>
      <c r="F13" s="12" t="s">
        <v>48</v>
      </c>
    </row>
    <row r="14" ht="14.25" thickBot="1" thickTop="1"/>
    <row r="15" spans="1:6" s="49" customFormat="1" ht="13.5" thickTop="1">
      <c r="A15" s="46" t="s">
        <v>13</v>
      </c>
      <c r="B15" s="47" t="s">
        <v>14</v>
      </c>
      <c r="C15" s="47" t="s">
        <v>49</v>
      </c>
      <c r="D15" s="47" t="s">
        <v>58</v>
      </c>
      <c r="E15" s="47" t="s">
        <v>59</v>
      </c>
      <c r="F15" s="48" t="s">
        <v>60</v>
      </c>
    </row>
    <row r="16" spans="1:6" s="49" customFormat="1" ht="12.75">
      <c r="A16" s="50"/>
      <c r="B16" s="51" t="s">
        <v>17</v>
      </c>
      <c r="C16" s="51" t="s">
        <v>51</v>
      </c>
      <c r="D16" s="51" t="s">
        <v>52</v>
      </c>
      <c r="E16" s="51" t="s">
        <v>61</v>
      </c>
      <c r="F16" s="52" t="s">
        <v>62</v>
      </c>
    </row>
    <row r="17" spans="1:6" s="49" customFormat="1" ht="12.75">
      <c r="A17" s="50"/>
      <c r="B17" s="51"/>
      <c r="C17" s="51"/>
      <c r="D17" s="51"/>
      <c r="E17" s="51"/>
      <c r="F17" s="52"/>
    </row>
    <row r="18" spans="1:6" s="49" customFormat="1" ht="12.75">
      <c r="A18" s="50"/>
      <c r="B18" s="51"/>
      <c r="C18" s="59"/>
      <c r="D18" s="59"/>
      <c r="E18" s="59"/>
      <c r="F18" s="52"/>
    </row>
    <row r="19" spans="1:6" s="49" customFormat="1" ht="12.75" customHeight="1" thickBot="1">
      <c r="A19" s="53"/>
      <c r="B19" s="54"/>
      <c r="C19" s="54"/>
      <c r="D19" s="54" t="s">
        <v>54</v>
      </c>
      <c r="E19" s="54"/>
      <c r="F19" s="55" t="s">
        <v>63</v>
      </c>
    </row>
    <row r="20" ht="13.5" thickTop="1"/>
    <row r="21" spans="1:6" ht="12.75">
      <c r="A21" s="24">
        <v>28491</v>
      </c>
      <c r="B21" s="17">
        <f>'03'!D22</f>
        <v>21410.67</v>
      </c>
      <c r="C21" s="17">
        <v>0</v>
      </c>
      <c r="D21" s="17">
        <f>B21+C21</f>
        <v>21410.67</v>
      </c>
      <c r="E21" s="40">
        <v>11.2</v>
      </c>
      <c r="F21" s="17">
        <f>D21*E21%</f>
        <v>2398</v>
      </c>
    </row>
    <row r="22" spans="1:6" ht="12.75">
      <c r="A22" s="24">
        <v>28522</v>
      </c>
      <c r="B22" s="17">
        <f>'03'!D23</f>
        <v>21862.56</v>
      </c>
      <c r="C22" s="17">
        <v>0</v>
      </c>
      <c r="D22" s="17">
        <f aca="true" t="shared" si="0" ref="D22:D37">B22+C22</f>
        <v>21862.56</v>
      </c>
      <c r="E22" s="40">
        <v>11.2</v>
      </c>
      <c r="F22" s="17">
        <f aca="true" t="shared" si="1" ref="F22:F37">D22*E22%</f>
        <v>2448.61</v>
      </c>
    </row>
    <row r="23" spans="1:6" ht="12.75">
      <c r="A23" s="24">
        <v>28550</v>
      </c>
      <c r="B23" s="17">
        <f>'03'!D24</f>
        <v>22369.26</v>
      </c>
      <c r="C23" s="17">
        <v>0</v>
      </c>
      <c r="D23" s="17">
        <f t="shared" si="0"/>
        <v>22369.26</v>
      </c>
      <c r="E23" s="40">
        <v>11.2</v>
      </c>
      <c r="F23" s="17">
        <f t="shared" si="1"/>
        <v>2505.36</v>
      </c>
    </row>
    <row r="24" spans="1:6" ht="12.75">
      <c r="A24" s="24">
        <v>28581</v>
      </c>
      <c r="B24" s="17">
        <f>'03'!D25</f>
        <v>22946.03</v>
      </c>
      <c r="C24" s="17">
        <v>0</v>
      </c>
      <c r="D24" s="17">
        <f t="shared" si="0"/>
        <v>22946.03</v>
      </c>
      <c r="E24" s="40">
        <v>11.2</v>
      </c>
      <c r="F24" s="17">
        <f t="shared" si="1"/>
        <v>2569.96</v>
      </c>
    </row>
    <row r="25" spans="1:6" ht="12.75">
      <c r="A25" s="24">
        <v>28611</v>
      </c>
      <c r="B25" s="17">
        <f>'03'!D26</f>
        <v>23616.24</v>
      </c>
      <c r="C25" s="17">
        <v>0</v>
      </c>
      <c r="D25" s="17">
        <f t="shared" si="0"/>
        <v>23616.24</v>
      </c>
      <c r="E25" s="40">
        <v>11.2</v>
      </c>
      <c r="F25" s="17">
        <f t="shared" si="1"/>
        <v>2645.02</v>
      </c>
    </row>
    <row r="26" spans="1:6" ht="12.75">
      <c r="A26" s="24">
        <v>28642</v>
      </c>
      <c r="B26" s="17">
        <f>'03'!D27</f>
        <v>24335.86</v>
      </c>
      <c r="C26" s="17">
        <v>0</v>
      </c>
      <c r="D26" s="17">
        <f t="shared" si="0"/>
        <v>24335.86</v>
      </c>
      <c r="E26" s="40">
        <v>11.2</v>
      </c>
      <c r="F26" s="17">
        <f t="shared" si="1"/>
        <v>2725.62</v>
      </c>
    </row>
    <row r="27" spans="1:6" ht="12.75">
      <c r="A27" s="24">
        <v>28672</v>
      </c>
      <c r="B27" s="17">
        <f>'03'!D28</f>
        <v>25068.95</v>
      </c>
      <c r="C27" s="17">
        <v>0</v>
      </c>
      <c r="D27" s="17">
        <f t="shared" si="0"/>
        <v>25068.95</v>
      </c>
      <c r="E27" s="40">
        <v>11.2</v>
      </c>
      <c r="F27" s="17">
        <f t="shared" si="1"/>
        <v>2807.72</v>
      </c>
    </row>
    <row r="28" spans="1:6" ht="12.75">
      <c r="A28" s="24">
        <v>28703</v>
      </c>
      <c r="B28" s="17">
        <f>'03'!D29</f>
        <v>25836.19</v>
      </c>
      <c r="C28" s="17">
        <v>0</v>
      </c>
      <c r="D28" s="17">
        <f t="shared" si="0"/>
        <v>25836.19</v>
      </c>
      <c r="E28" s="40">
        <v>11.2</v>
      </c>
      <c r="F28" s="17">
        <f t="shared" si="1"/>
        <v>2893.65</v>
      </c>
    </row>
    <row r="29" spans="1:6" ht="12.75">
      <c r="A29" s="24">
        <v>28734</v>
      </c>
      <c r="B29" s="17">
        <f>'03'!D30</f>
        <v>26554.01</v>
      </c>
      <c r="C29" s="17">
        <v>0</v>
      </c>
      <c r="D29" s="17">
        <f t="shared" si="0"/>
        <v>26554.01</v>
      </c>
      <c r="E29" s="40">
        <v>11.2</v>
      </c>
      <c r="F29" s="17">
        <f t="shared" si="1"/>
        <v>2974.05</v>
      </c>
    </row>
    <row r="30" spans="1:6" ht="12.75">
      <c r="A30" s="24">
        <v>28764</v>
      </c>
      <c r="B30" s="17">
        <f>'03'!D31</f>
        <v>27247.57</v>
      </c>
      <c r="C30" s="17">
        <v>0</v>
      </c>
      <c r="D30" s="17">
        <f t="shared" si="0"/>
        <v>27247.57</v>
      </c>
      <c r="E30" s="40">
        <v>11.2</v>
      </c>
      <c r="F30" s="17">
        <f t="shared" si="1"/>
        <v>3051.73</v>
      </c>
    </row>
    <row r="31" spans="1:6" ht="12.75">
      <c r="A31" s="24">
        <v>28795</v>
      </c>
      <c r="B31" s="17">
        <f>'03'!D32</f>
        <v>27894.42</v>
      </c>
      <c r="C31" s="17">
        <v>0</v>
      </c>
      <c r="D31" s="17">
        <f t="shared" si="0"/>
        <v>27894.42</v>
      </c>
      <c r="E31" s="40">
        <v>11.2</v>
      </c>
      <c r="F31" s="17">
        <f t="shared" si="1"/>
        <v>3124.18</v>
      </c>
    </row>
    <row r="32" spans="1:6" ht="12.75">
      <c r="A32" s="24">
        <v>28825</v>
      </c>
      <c r="B32" s="17">
        <f>'03'!D33</f>
        <v>28608.65</v>
      </c>
      <c r="C32" s="17">
        <v>0</v>
      </c>
      <c r="D32" s="17">
        <f t="shared" si="0"/>
        <v>28608.65</v>
      </c>
      <c r="E32" s="40">
        <v>11.2</v>
      </c>
      <c r="F32" s="17">
        <f t="shared" si="1"/>
        <v>3204.17</v>
      </c>
    </row>
    <row r="33" spans="1:6" ht="12.75">
      <c r="A33" s="24" t="s">
        <v>29</v>
      </c>
      <c r="B33" s="17">
        <f>'03'!D34</f>
        <v>0</v>
      </c>
      <c r="C33" s="17">
        <v>0</v>
      </c>
      <c r="D33" s="17">
        <f t="shared" si="0"/>
        <v>0</v>
      </c>
      <c r="E33" s="40">
        <v>11.2</v>
      </c>
      <c r="F33" s="17">
        <f t="shared" si="1"/>
        <v>0</v>
      </c>
    </row>
    <row r="34" spans="1:6" ht="12.75">
      <c r="A34" s="24">
        <v>28856</v>
      </c>
      <c r="B34" s="17">
        <f>'03'!D35</f>
        <v>29361.51</v>
      </c>
      <c r="C34" s="17">
        <v>0</v>
      </c>
      <c r="D34" s="17">
        <f t="shared" si="0"/>
        <v>29361.51</v>
      </c>
      <c r="E34" s="40">
        <v>11.2</v>
      </c>
      <c r="F34" s="17">
        <f t="shared" si="1"/>
        <v>3288.49</v>
      </c>
    </row>
    <row r="35" spans="1:6" ht="12.75">
      <c r="A35" s="24">
        <v>28887</v>
      </c>
      <c r="B35" s="17">
        <f>'03'!D36</f>
        <v>30024.53</v>
      </c>
      <c r="C35" s="17">
        <v>0</v>
      </c>
      <c r="D35" s="17">
        <f t="shared" si="0"/>
        <v>30024.53</v>
      </c>
      <c r="E35" s="40">
        <v>11.2</v>
      </c>
      <c r="F35" s="17">
        <f t="shared" si="1"/>
        <v>3362.75</v>
      </c>
    </row>
    <row r="36" spans="1:6" ht="12.75">
      <c r="A36" s="24">
        <v>28915</v>
      </c>
      <c r="B36" s="17">
        <f>'03'!D37</f>
        <v>30722.58</v>
      </c>
      <c r="C36" s="17">
        <v>0</v>
      </c>
      <c r="D36" s="17">
        <f t="shared" si="0"/>
        <v>30722.58</v>
      </c>
      <c r="E36" s="40">
        <v>11.2</v>
      </c>
      <c r="F36" s="17">
        <f t="shared" si="1"/>
        <v>3440.93</v>
      </c>
    </row>
    <row r="37" spans="1:6" ht="12.75">
      <c r="A37" s="24">
        <v>28946</v>
      </c>
      <c r="B37" s="17">
        <f>'03'!D38</f>
        <v>31489.82</v>
      </c>
      <c r="C37" s="17">
        <v>0</v>
      </c>
      <c r="D37" s="17">
        <f t="shared" si="0"/>
        <v>31489.82</v>
      </c>
      <c r="E37" s="40">
        <v>11.2</v>
      </c>
      <c r="F37" s="17">
        <f t="shared" si="1"/>
        <v>3526.86</v>
      </c>
    </row>
    <row r="38" spans="1:6" ht="12.75">
      <c r="A38" s="24">
        <v>28976</v>
      </c>
      <c r="B38" s="17">
        <f>'03'!D39</f>
        <v>32669.42</v>
      </c>
      <c r="C38" s="17">
        <v>0</v>
      </c>
      <c r="D38" s="17">
        <f aca="true" t="shared" si="2" ref="D38:D53">B38+C38</f>
        <v>32669.42</v>
      </c>
      <c r="E38" s="40">
        <v>11.2</v>
      </c>
      <c r="F38" s="17">
        <f aca="true" t="shared" si="3" ref="F38:F53">D38*E38%</f>
        <v>3658.98</v>
      </c>
    </row>
    <row r="39" spans="1:6" ht="12.75">
      <c r="A39" s="24">
        <v>29007</v>
      </c>
      <c r="B39" s="17">
        <f>'03'!D40</f>
        <v>33918.19</v>
      </c>
      <c r="C39" s="17">
        <v>0</v>
      </c>
      <c r="D39" s="17">
        <f t="shared" si="2"/>
        <v>33918.19</v>
      </c>
      <c r="E39" s="40">
        <v>11.2</v>
      </c>
      <c r="F39" s="17">
        <f t="shared" si="3"/>
        <v>3798.84</v>
      </c>
    </row>
    <row r="40" spans="1:6" ht="12.75">
      <c r="A40" s="24">
        <v>29037</v>
      </c>
      <c r="B40" s="17">
        <f>'03'!D41</f>
        <v>35046.58</v>
      </c>
      <c r="C40" s="17">
        <v>0</v>
      </c>
      <c r="D40" s="17">
        <f t="shared" si="2"/>
        <v>35046.58</v>
      </c>
      <c r="E40" s="40">
        <v>11.2</v>
      </c>
      <c r="F40" s="17">
        <f t="shared" si="3"/>
        <v>3925.22</v>
      </c>
    </row>
    <row r="41" spans="1:6" ht="12.75">
      <c r="A41" s="24">
        <v>29068</v>
      </c>
      <c r="B41" s="17">
        <f>'03'!D42</f>
        <v>35999.79</v>
      </c>
      <c r="C41" s="17">
        <v>0</v>
      </c>
      <c r="D41" s="17">
        <f t="shared" si="2"/>
        <v>35999.79</v>
      </c>
      <c r="E41" s="40">
        <v>11.2</v>
      </c>
      <c r="F41" s="17">
        <f t="shared" si="3"/>
        <v>4031.98</v>
      </c>
    </row>
    <row r="42" spans="1:6" ht="12.75">
      <c r="A42" s="24">
        <v>29099</v>
      </c>
      <c r="B42" s="17">
        <f>'03'!D43</f>
        <v>37035.64</v>
      </c>
      <c r="C42" s="17">
        <v>0</v>
      </c>
      <c r="D42" s="17">
        <f t="shared" si="2"/>
        <v>37035.64</v>
      </c>
      <c r="E42" s="40">
        <v>11.2</v>
      </c>
      <c r="F42" s="17">
        <f t="shared" si="3"/>
        <v>4147.99</v>
      </c>
    </row>
    <row r="43" spans="1:6" ht="12.75">
      <c r="A43" s="24">
        <v>29129</v>
      </c>
      <c r="B43" s="17">
        <f>'03'!D44</f>
        <v>38523.39</v>
      </c>
      <c r="C43" s="17">
        <v>0</v>
      </c>
      <c r="D43" s="17">
        <f t="shared" si="2"/>
        <v>38523.39</v>
      </c>
      <c r="E43" s="40">
        <v>11.2</v>
      </c>
      <c r="F43" s="17">
        <f t="shared" si="3"/>
        <v>4314.62</v>
      </c>
    </row>
    <row r="44" spans="1:6" ht="12.75">
      <c r="A44" s="24">
        <v>29160</v>
      </c>
      <c r="B44" s="17">
        <f>'03'!D45</f>
        <v>40290.54</v>
      </c>
      <c r="C44" s="17">
        <v>0</v>
      </c>
      <c r="D44" s="17">
        <f t="shared" si="2"/>
        <v>40290.54</v>
      </c>
      <c r="E44" s="40">
        <v>11.2</v>
      </c>
      <c r="F44" s="17">
        <f t="shared" si="3"/>
        <v>4512.54</v>
      </c>
    </row>
    <row r="45" spans="1:6" ht="12.75">
      <c r="A45" s="24">
        <v>29190</v>
      </c>
      <c r="B45" s="17">
        <f>'03'!D46</f>
        <v>42108.91</v>
      </c>
      <c r="C45" s="17">
        <v>0</v>
      </c>
      <c r="D45" s="17">
        <f t="shared" si="2"/>
        <v>42108.91</v>
      </c>
      <c r="E45" s="40">
        <v>11.2</v>
      </c>
      <c r="F45" s="17">
        <f t="shared" si="3"/>
        <v>4716.2</v>
      </c>
    </row>
    <row r="46" spans="1:6" ht="12.75">
      <c r="A46" s="24" t="s">
        <v>30</v>
      </c>
      <c r="B46" s="17">
        <f>'03'!D47</f>
        <v>0</v>
      </c>
      <c r="C46" s="17">
        <v>0</v>
      </c>
      <c r="D46" s="17">
        <f t="shared" si="2"/>
        <v>0</v>
      </c>
      <c r="E46" s="40">
        <v>11.2</v>
      </c>
      <c r="F46" s="17">
        <f t="shared" si="3"/>
        <v>0</v>
      </c>
    </row>
    <row r="47" spans="1:6" ht="12.75">
      <c r="A47" s="24">
        <v>29221</v>
      </c>
      <c r="B47" s="17">
        <f>'03'!D48</f>
        <v>43826.65</v>
      </c>
      <c r="C47" s="17">
        <v>0</v>
      </c>
      <c r="D47" s="17">
        <f t="shared" si="2"/>
        <v>43826.65</v>
      </c>
      <c r="E47" s="40">
        <v>11.2</v>
      </c>
      <c r="F47" s="17">
        <f t="shared" si="3"/>
        <v>4908.58</v>
      </c>
    </row>
    <row r="48" spans="1:6" ht="12.75">
      <c r="A48" s="24">
        <v>29252</v>
      </c>
      <c r="B48" s="17">
        <f>'03'!D49</f>
        <v>45668.37</v>
      </c>
      <c r="C48" s="17">
        <v>0</v>
      </c>
      <c r="D48" s="17">
        <f t="shared" si="2"/>
        <v>45668.37</v>
      </c>
      <c r="E48" s="40">
        <v>11.2</v>
      </c>
      <c r="F48" s="17">
        <f t="shared" si="3"/>
        <v>5114.86</v>
      </c>
    </row>
    <row r="49" spans="1:6" ht="12.75">
      <c r="A49" s="24">
        <v>29281</v>
      </c>
      <c r="B49" s="17">
        <f>'03'!D50</f>
        <v>47358.26</v>
      </c>
      <c r="C49" s="17">
        <v>0</v>
      </c>
      <c r="D49" s="17">
        <f t="shared" si="2"/>
        <v>47358.26</v>
      </c>
      <c r="E49" s="40">
        <v>11.2</v>
      </c>
      <c r="F49" s="17">
        <f t="shared" si="3"/>
        <v>5304.13</v>
      </c>
    </row>
    <row r="50" spans="1:6" ht="12.75">
      <c r="A50" s="24">
        <v>29312</v>
      </c>
      <c r="B50" s="17">
        <f>'03'!D51</f>
        <v>49110.14</v>
      </c>
      <c r="C50" s="17">
        <v>0</v>
      </c>
      <c r="D50" s="17">
        <f t="shared" si="2"/>
        <v>49110.14</v>
      </c>
      <c r="E50" s="40">
        <v>11.2</v>
      </c>
      <c r="F50" s="17">
        <f t="shared" si="3"/>
        <v>5500.34</v>
      </c>
    </row>
    <row r="51" spans="1:6" ht="12.75">
      <c r="A51" s="24">
        <v>29342</v>
      </c>
      <c r="B51" s="17">
        <f>'03'!D52</f>
        <v>50926.7</v>
      </c>
      <c r="C51" s="17">
        <v>0</v>
      </c>
      <c r="D51" s="17">
        <f t="shared" si="2"/>
        <v>50926.7</v>
      </c>
      <c r="E51" s="40">
        <v>11.2</v>
      </c>
      <c r="F51" s="17">
        <f t="shared" si="3"/>
        <v>5703.79</v>
      </c>
    </row>
    <row r="52" spans="1:6" ht="12.75">
      <c r="A52" s="24">
        <v>29373</v>
      </c>
      <c r="B52" s="17">
        <f>'03'!D53</f>
        <v>52657.92</v>
      </c>
      <c r="C52" s="17">
        <v>0</v>
      </c>
      <c r="D52" s="17">
        <f t="shared" si="2"/>
        <v>52657.92</v>
      </c>
      <c r="E52" s="40">
        <v>11.2</v>
      </c>
      <c r="F52" s="17">
        <f t="shared" si="3"/>
        <v>5897.69</v>
      </c>
    </row>
    <row r="53" spans="1:6" ht="12.75">
      <c r="A53" s="24">
        <v>29403</v>
      </c>
      <c r="B53" s="17">
        <f>'03'!D54</f>
        <v>54343.32</v>
      </c>
      <c r="C53" s="17">
        <v>0</v>
      </c>
      <c r="D53" s="17">
        <f t="shared" si="2"/>
        <v>54343.32</v>
      </c>
      <c r="E53" s="40">
        <v>11.2</v>
      </c>
      <c r="F53" s="17">
        <f t="shared" si="3"/>
        <v>6086.45</v>
      </c>
    </row>
    <row r="54" spans="1:6" ht="12.75">
      <c r="A54" s="24">
        <v>29434</v>
      </c>
      <c r="B54" s="17">
        <f>'03'!D55</f>
        <v>56082.62</v>
      </c>
      <c r="C54" s="17">
        <v>0</v>
      </c>
      <c r="D54" s="17">
        <f aca="true" t="shared" si="4" ref="D54:D69">B54+C54</f>
        <v>56082.62</v>
      </c>
      <c r="E54" s="40">
        <v>11.2</v>
      </c>
      <c r="F54" s="17">
        <f aca="true" t="shared" si="5" ref="F54:F69">D54*E54%</f>
        <v>6281.25</v>
      </c>
    </row>
    <row r="55" spans="1:6" ht="12.75">
      <c r="A55" s="24">
        <v>29465</v>
      </c>
      <c r="B55" s="17">
        <f>'03'!D56</f>
        <v>57877.62</v>
      </c>
      <c r="C55" s="17">
        <v>0</v>
      </c>
      <c r="D55" s="17">
        <f t="shared" si="4"/>
        <v>57877.62</v>
      </c>
      <c r="E55" s="40">
        <v>11.2</v>
      </c>
      <c r="F55" s="17">
        <f t="shared" si="5"/>
        <v>6482.29</v>
      </c>
    </row>
    <row r="56" spans="1:6" ht="12.75">
      <c r="A56" s="24">
        <v>29495</v>
      </c>
      <c r="B56" s="17">
        <f>'03'!D57</f>
        <v>59614.23</v>
      </c>
      <c r="C56" s="17">
        <v>0</v>
      </c>
      <c r="D56" s="17">
        <f t="shared" si="4"/>
        <v>59614.23</v>
      </c>
      <c r="E56" s="40">
        <v>11.2</v>
      </c>
      <c r="F56" s="17">
        <f t="shared" si="5"/>
        <v>6676.79</v>
      </c>
    </row>
    <row r="57" spans="1:6" ht="12.75">
      <c r="A57" s="24">
        <v>29526</v>
      </c>
      <c r="B57" s="17">
        <f>'03'!D58</f>
        <v>61521.53</v>
      </c>
      <c r="C57" s="17">
        <v>0</v>
      </c>
      <c r="D57" s="17">
        <f t="shared" si="4"/>
        <v>61521.53</v>
      </c>
      <c r="E57" s="40">
        <v>11.2</v>
      </c>
      <c r="F57" s="17">
        <f t="shared" si="5"/>
        <v>6890.41</v>
      </c>
    </row>
    <row r="58" spans="1:6" ht="12.75">
      <c r="A58" s="24">
        <v>29556</v>
      </c>
      <c r="B58" s="17">
        <f>'03'!D59</f>
        <v>63489.93</v>
      </c>
      <c r="C58" s="17">
        <v>0</v>
      </c>
      <c r="D58" s="17">
        <f t="shared" si="4"/>
        <v>63489.93</v>
      </c>
      <c r="E58" s="40">
        <v>11.2</v>
      </c>
      <c r="F58" s="17">
        <f t="shared" si="5"/>
        <v>7110.87</v>
      </c>
    </row>
    <row r="59" spans="1:6" ht="12.75">
      <c r="A59" s="24" t="s">
        <v>31</v>
      </c>
      <c r="B59" s="17">
        <f>'03'!D60</f>
        <v>0</v>
      </c>
      <c r="C59" s="17">
        <v>0</v>
      </c>
      <c r="D59" s="17">
        <f t="shared" si="4"/>
        <v>0</v>
      </c>
      <c r="E59" s="40">
        <v>11.2</v>
      </c>
      <c r="F59" s="17">
        <f t="shared" si="5"/>
        <v>0</v>
      </c>
    </row>
    <row r="60" spans="1:6" ht="12.75">
      <c r="A60" s="24">
        <v>29587</v>
      </c>
      <c r="B60" s="17">
        <f>'03'!D61</f>
        <v>66346.84</v>
      </c>
      <c r="C60" s="17">
        <v>0</v>
      </c>
      <c r="D60" s="17">
        <f t="shared" si="4"/>
        <v>66346.84</v>
      </c>
      <c r="E60" s="40">
        <v>11.2</v>
      </c>
      <c r="F60" s="17">
        <f t="shared" si="5"/>
        <v>7430.85</v>
      </c>
    </row>
    <row r="61" spans="1:6" ht="12.75">
      <c r="A61" s="24">
        <v>29618</v>
      </c>
      <c r="B61" s="17">
        <f>'03'!D62</f>
        <v>69664.63</v>
      </c>
      <c r="C61" s="17">
        <v>0</v>
      </c>
      <c r="D61" s="17">
        <f t="shared" si="4"/>
        <v>69664.63</v>
      </c>
      <c r="E61" s="40">
        <v>11.2</v>
      </c>
      <c r="F61" s="17">
        <f t="shared" si="5"/>
        <v>7802.44</v>
      </c>
    </row>
    <row r="62" spans="1:6" ht="12.75">
      <c r="A62" s="24">
        <v>29646</v>
      </c>
      <c r="B62" s="17">
        <f>'03'!D63</f>
        <v>74192.57</v>
      </c>
      <c r="C62" s="17">
        <v>0</v>
      </c>
      <c r="D62" s="17">
        <f t="shared" si="4"/>
        <v>74192.57</v>
      </c>
      <c r="E62" s="40">
        <v>11.2</v>
      </c>
      <c r="F62" s="17">
        <f t="shared" si="5"/>
        <v>8309.57</v>
      </c>
    </row>
    <row r="63" spans="1:6" ht="12.75">
      <c r="A63" s="24">
        <v>29677</v>
      </c>
      <c r="B63" s="17">
        <f>'03'!D64</f>
        <v>78866.94</v>
      </c>
      <c r="C63" s="17">
        <v>0</v>
      </c>
      <c r="D63" s="17">
        <f t="shared" si="4"/>
        <v>78866.94</v>
      </c>
      <c r="E63" s="40">
        <v>11.2</v>
      </c>
      <c r="F63" s="17">
        <f t="shared" si="5"/>
        <v>8833.1</v>
      </c>
    </row>
    <row r="64" spans="1:6" ht="12.75">
      <c r="A64" s="24">
        <v>29707</v>
      </c>
      <c r="B64" s="17">
        <f>'03'!D65</f>
        <v>83598.82</v>
      </c>
      <c r="C64" s="17">
        <v>0</v>
      </c>
      <c r="D64" s="17">
        <f t="shared" si="4"/>
        <v>83598.82</v>
      </c>
      <c r="E64" s="40">
        <v>11.2</v>
      </c>
      <c r="F64" s="17">
        <f t="shared" si="5"/>
        <v>9363.07</v>
      </c>
    </row>
    <row r="65" spans="1:6" ht="12.75">
      <c r="A65" s="24">
        <v>29738</v>
      </c>
      <c r="B65" s="17">
        <f>'03'!D66</f>
        <v>88614.58</v>
      </c>
      <c r="C65" s="17">
        <v>0</v>
      </c>
      <c r="D65" s="17">
        <f t="shared" si="4"/>
        <v>88614.58</v>
      </c>
      <c r="E65" s="40">
        <v>11.2</v>
      </c>
      <c r="F65" s="17">
        <f t="shared" si="5"/>
        <v>9924.83</v>
      </c>
    </row>
    <row r="66" spans="1:6" ht="12.75">
      <c r="A66" s="24">
        <v>29768</v>
      </c>
      <c r="B66" s="17">
        <f>'03'!D67</f>
        <v>93931.31</v>
      </c>
      <c r="C66" s="17">
        <v>0</v>
      </c>
      <c r="D66" s="17">
        <f t="shared" si="4"/>
        <v>93931.31</v>
      </c>
      <c r="E66" s="40">
        <v>11.2</v>
      </c>
      <c r="F66" s="17">
        <f t="shared" si="5"/>
        <v>10520.31</v>
      </c>
    </row>
    <row r="67" spans="1:6" ht="12.75">
      <c r="A67" s="24">
        <v>29799</v>
      </c>
      <c r="B67" s="17">
        <f>'03'!D68</f>
        <v>99566.98</v>
      </c>
      <c r="C67" s="17">
        <v>0</v>
      </c>
      <c r="D67" s="17">
        <f t="shared" si="4"/>
        <v>99566.98</v>
      </c>
      <c r="E67" s="40">
        <v>11.2</v>
      </c>
      <c r="F67" s="17">
        <f t="shared" si="5"/>
        <v>11151.5</v>
      </c>
    </row>
    <row r="68" spans="1:6" ht="12.75">
      <c r="A68" s="24">
        <v>29830</v>
      </c>
      <c r="B68" s="17">
        <f>'03'!D69</f>
        <v>105341.89</v>
      </c>
      <c r="C68" s="17">
        <v>0</v>
      </c>
      <c r="D68" s="17">
        <f t="shared" si="4"/>
        <v>105341.89</v>
      </c>
      <c r="E68" s="40">
        <v>11.2</v>
      </c>
      <c r="F68" s="17">
        <f t="shared" si="5"/>
        <v>11798.29</v>
      </c>
    </row>
    <row r="69" spans="1:6" ht="12.75">
      <c r="A69" s="24">
        <v>29860</v>
      </c>
      <c r="B69" s="17">
        <f>'03'!D70</f>
        <v>111346.8</v>
      </c>
      <c r="C69" s="17">
        <v>0</v>
      </c>
      <c r="D69" s="17">
        <f t="shared" si="4"/>
        <v>111346.8</v>
      </c>
      <c r="E69" s="40">
        <v>11.2</v>
      </c>
      <c r="F69" s="17">
        <f t="shared" si="5"/>
        <v>12470.84</v>
      </c>
    </row>
    <row r="70" spans="1:6" ht="12.75">
      <c r="A70" s="24">
        <v>29891</v>
      </c>
      <c r="B70" s="17">
        <f>'03'!D71</f>
        <v>117693.99</v>
      </c>
      <c r="C70" s="17">
        <v>0</v>
      </c>
      <c r="D70" s="17">
        <f aca="true" t="shared" si="6" ref="D70:D85">B70+C70</f>
        <v>117693.99</v>
      </c>
      <c r="E70" s="40">
        <v>11.2</v>
      </c>
      <c r="F70" s="17">
        <f aca="true" t="shared" si="7" ref="F70:F85">D70*E70%</f>
        <v>13181.73</v>
      </c>
    </row>
    <row r="71" spans="1:6" ht="12.75">
      <c r="A71" s="24">
        <v>29921</v>
      </c>
      <c r="B71" s="17">
        <f>'03'!D72</f>
        <v>124166.97</v>
      </c>
      <c r="C71" s="17">
        <v>0</v>
      </c>
      <c r="D71" s="17">
        <f t="shared" si="6"/>
        <v>124166.97</v>
      </c>
      <c r="E71" s="40">
        <v>11.2</v>
      </c>
      <c r="F71" s="17">
        <f t="shared" si="7"/>
        <v>13906.7</v>
      </c>
    </row>
    <row r="72" spans="1:6" ht="12.75">
      <c r="A72" s="24" t="s">
        <v>32</v>
      </c>
      <c r="B72" s="17">
        <f>'03'!D73</f>
        <v>0</v>
      </c>
      <c r="C72" s="17">
        <v>0</v>
      </c>
      <c r="D72" s="17">
        <f t="shared" si="6"/>
        <v>0</v>
      </c>
      <c r="E72" s="40">
        <v>11.2</v>
      </c>
      <c r="F72" s="17">
        <f t="shared" si="7"/>
        <v>0</v>
      </c>
    </row>
    <row r="73" spans="1:6" ht="12.75">
      <c r="A73" s="24">
        <v>29952</v>
      </c>
      <c r="B73" s="17">
        <f>'03'!D74</f>
        <v>130623.77</v>
      </c>
      <c r="C73" s="17">
        <v>0</v>
      </c>
      <c r="D73" s="17">
        <f t="shared" si="6"/>
        <v>130623.77</v>
      </c>
      <c r="E73" s="40">
        <v>11.2</v>
      </c>
      <c r="F73" s="17">
        <f t="shared" si="7"/>
        <v>14629.86</v>
      </c>
    </row>
    <row r="74" spans="1:6" ht="12.75">
      <c r="A74" s="24">
        <v>29983</v>
      </c>
      <c r="B74" s="17">
        <f>'03'!D75</f>
        <v>137155.13</v>
      </c>
      <c r="C74" s="17">
        <v>0</v>
      </c>
      <c r="D74" s="17">
        <f t="shared" si="6"/>
        <v>137155.13</v>
      </c>
      <c r="E74" s="40">
        <v>11.2</v>
      </c>
      <c r="F74" s="17">
        <f t="shared" si="7"/>
        <v>15361.37</v>
      </c>
    </row>
    <row r="75" spans="1:6" ht="12.75">
      <c r="A75" s="24">
        <v>30011</v>
      </c>
      <c r="B75" s="17">
        <f>'03'!D76</f>
        <v>144012.62</v>
      </c>
      <c r="C75" s="17">
        <v>0</v>
      </c>
      <c r="D75" s="17">
        <f t="shared" si="6"/>
        <v>144012.62</v>
      </c>
      <c r="E75" s="40">
        <v>11.2</v>
      </c>
      <c r="F75" s="17">
        <f t="shared" si="7"/>
        <v>16129.41</v>
      </c>
    </row>
    <row r="76" spans="1:6" ht="12.75">
      <c r="A76" s="24">
        <v>30042</v>
      </c>
      <c r="B76" s="17">
        <f>'03'!D77</f>
        <v>151213.3</v>
      </c>
      <c r="C76" s="17">
        <v>0</v>
      </c>
      <c r="D76" s="17">
        <f t="shared" si="6"/>
        <v>151213.3</v>
      </c>
      <c r="E76" s="40">
        <v>11.2</v>
      </c>
      <c r="F76" s="17">
        <f t="shared" si="7"/>
        <v>16935.89</v>
      </c>
    </row>
    <row r="77" spans="1:6" ht="12.75">
      <c r="A77" s="24">
        <v>30072</v>
      </c>
      <c r="B77" s="17">
        <f>'03'!D78</f>
        <v>159529.79</v>
      </c>
      <c r="C77" s="17">
        <v>0</v>
      </c>
      <c r="D77" s="17">
        <f t="shared" si="6"/>
        <v>159529.79</v>
      </c>
      <c r="E77" s="40">
        <v>11.2</v>
      </c>
      <c r="F77" s="17">
        <f t="shared" si="7"/>
        <v>17867.34</v>
      </c>
    </row>
    <row r="78" spans="1:6" ht="12.75">
      <c r="A78" s="24">
        <v>30103</v>
      </c>
      <c r="B78" s="17">
        <f>'03'!D79</f>
        <v>168303.56</v>
      </c>
      <c r="C78" s="17">
        <v>0</v>
      </c>
      <c r="D78" s="17">
        <f t="shared" si="6"/>
        <v>168303.56</v>
      </c>
      <c r="E78" s="40">
        <v>11.2</v>
      </c>
      <c r="F78" s="17">
        <f t="shared" si="7"/>
        <v>18850</v>
      </c>
    </row>
    <row r="79" spans="1:6" ht="12.75">
      <c r="A79" s="24">
        <v>30133</v>
      </c>
      <c r="B79" s="17">
        <f>'03'!D80</f>
        <v>177560.67</v>
      </c>
      <c r="C79" s="17">
        <v>0</v>
      </c>
      <c r="D79" s="17">
        <f t="shared" si="6"/>
        <v>177560.67</v>
      </c>
      <c r="E79" s="40">
        <v>11.2</v>
      </c>
      <c r="F79" s="17">
        <f t="shared" si="7"/>
        <v>19886.8</v>
      </c>
    </row>
    <row r="80" spans="1:6" ht="12.75">
      <c r="A80" s="24">
        <v>30164</v>
      </c>
      <c r="B80" s="17">
        <f>'03'!D81</f>
        <v>188213.9</v>
      </c>
      <c r="C80" s="17">
        <v>0</v>
      </c>
      <c r="D80" s="17">
        <f t="shared" si="6"/>
        <v>188213.9</v>
      </c>
      <c r="E80" s="40">
        <v>11.2</v>
      </c>
      <c r="F80" s="17">
        <f t="shared" si="7"/>
        <v>21079.96</v>
      </c>
    </row>
    <row r="81" spans="1:6" ht="12.75">
      <c r="A81" s="24">
        <v>30195</v>
      </c>
      <c r="B81" s="17">
        <f>'03'!D82</f>
        <v>201388.94</v>
      </c>
      <c r="C81" s="17">
        <v>0</v>
      </c>
      <c r="D81" s="17">
        <f t="shared" si="6"/>
        <v>201388.94</v>
      </c>
      <c r="E81" s="40">
        <v>11.2</v>
      </c>
      <c r="F81" s="17">
        <f t="shared" si="7"/>
        <v>22555.56</v>
      </c>
    </row>
    <row r="82" spans="1:6" ht="12.75">
      <c r="A82" s="24">
        <v>30225</v>
      </c>
      <c r="B82" s="17">
        <f>'03'!D83</f>
        <v>215485.73</v>
      </c>
      <c r="C82" s="17">
        <v>0</v>
      </c>
      <c r="D82" s="17">
        <f t="shared" si="6"/>
        <v>215485.73</v>
      </c>
      <c r="E82" s="40">
        <v>11.2</v>
      </c>
      <c r="F82" s="17">
        <f t="shared" si="7"/>
        <v>24134.4</v>
      </c>
    </row>
    <row r="83" spans="1:6" ht="12.75">
      <c r="A83" s="24">
        <v>30256</v>
      </c>
      <c r="B83" s="17">
        <f>'03'!D84</f>
        <v>230569.87</v>
      </c>
      <c r="C83" s="17">
        <v>0</v>
      </c>
      <c r="D83" s="17">
        <f t="shared" si="6"/>
        <v>230569.87</v>
      </c>
      <c r="E83" s="40">
        <v>11.2</v>
      </c>
      <c r="F83" s="17">
        <f t="shared" si="7"/>
        <v>25823.83</v>
      </c>
    </row>
    <row r="84" spans="1:6" ht="12.75">
      <c r="A84" s="24">
        <v>30286</v>
      </c>
      <c r="B84" s="17">
        <f>'03'!D85</f>
        <v>245556.98</v>
      </c>
      <c r="C84" s="17">
        <v>0</v>
      </c>
      <c r="D84" s="17">
        <f t="shared" si="6"/>
        <v>245556.98</v>
      </c>
      <c r="E84" s="40">
        <v>11.2</v>
      </c>
      <c r="F84" s="17">
        <f t="shared" si="7"/>
        <v>27502.38</v>
      </c>
    </row>
    <row r="85" spans="1:6" ht="12.75">
      <c r="A85" s="24" t="s">
        <v>33</v>
      </c>
      <c r="B85" s="17">
        <f>'03'!D86</f>
        <v>0</v>
      </c>
      <c r="C85" s="17">
        <v>0</v>
      </c>
      <c r="D85" s="17">
        <f t="shared" si="6"/>
        <v>0</v>
      </c>
      <c r="E85" s="40">
        <v>11.2</v>
      </c>
      <c r="F85" s="17">
        <f t="shared" si="7"/>
        <v>0</v>
      </c>
    </row>
    <row r="86" spans="1:6" ht="12.75">
      <c r="A86" s="24">
        <v>30317</v>
      </c>
      <c r="B86" s="17">
        <f>'03'!D87</f>
        <v>261517.95</v>
      </c>
      <c r="C86" s="17">
        <v>0</v>
      </c>
      <c r="D86" s="17">
        <f aca="true" t="shared" si="8" ref="D86:D101">B86+C86</f>
        <v>261517.95</v>
      </c>
      <c r="E86" s="40">
        <v>11.2</v>
      </c>
      <c r="F86" s="17">
        <f aca="true" t="shared" si="9" ref="F86:F101">D86*E86%</f>
        <v>29290.01</v>
      </c>
    </row>
    <row r="87" spans="1:6" ht="12.75">
      <c r="A87" s="24">
        <v>30348</v>
      </c>
      <c r="B87" s="17">
        <f>'03'!D88</f>
        <v>277209.41</v>
      </c>
      <c r="C87" s="17">
        <v>0</v>
      </c>
      <c r="D87" s="17">
        <f t="shared" si="8"/>
        <v>277209.41</v>
      </c>
      <c r="E87" s="40">
        <v>11.2</v>
      </c>
      <c r="F87" s="17">
        <f t="shared" si="9"/>
        <v>31047.45</v>
      </c>
    </row>
    <row r="88" spans="1:6" ht="12.75">
      <c r="A88" s="24">
        <v>30376</v>
      </c>
      <c r="B88" s="17">
        <f>'03'!D89</f>
        <v>295782.03</v>
      </c>
      <c r="C88" s="17">
        <v>0</v>
      </c>
      <c r="D88" s="17">
        <f t="shared" si="8"/>
        <v>295782.03</v>
      </c>
      <c r="E88" s="40">
        <v>11.2</v>
      </c>
      <c r="F88" s="17">
        <f t="shared" si="9"/>
        <v>33127.59</v>
      </c>
    </row>
    <row r="89" spans="1:6" ht="12.75">
      <c r="A89" s="24">
        <v>30407</v>
      </c>
      <c r="B89" s="17">
        <f>'03'!D90</f>
        <v>322402.52</v>
      </c>
      <c r="C89" s="17">
        <v>0</v>
      </c>
      <c r="D89" s="17">
        <f t="shared" si="8"/>
        <v>322402.52</v>
      </c>
      <c r="E89" s="40">
        <v>11.2</v>
      </c>
      <c r="F89" s="17">
        <f t="shared" si="9"/>
        <v>36109.08</v>
      </c>
    </row>
    <row r="90" spans="1:6" ht="12.75">
      <c r="A90" s="24">
        <v>30437</v>
      </c>
      <c r="B90" s="17">
        <f>'03'!D91</f>
        <v>351419.04</v>
      </c>
      <c r="C90" s="17">
        <v>0</v>
      </c>
      <c r="D90" s="17">
        <f t="shared" si="8"/>
        <v>351419.04</v>
      </c>
      <c r="E90" s="40">
        <v>11.2</v>
      </c>
      <c r="F90" s="17">
        <f t="shared" si="9"/>
        <v>39358.93</v>
      </c>
    </row>
    <row r="91" spans="1:6" ht="12.75">
      <c r="A91" s="24">
        <v>30468</v>
      </c>
      <c r="B91" s="17">
        <f>'03'!D92</f>
        <v>379537.17</v>
      </c>
      <c r="C91" s="17">
        <v>0</v>
      </c>
      <c r="D91" s="17">
        <f t="shared" si="8"/>
        <v>379537.17</v>
      </c>
      <c r="E91" s="40">
        <v>11.2</v>
      </c>
      <c r="F91" s="17">
        <f t="shared" si="9"/>
        <v>42508.16</v>
      </c>
    </row>
    <row r="92" spans="1:6" ht="12.75">
      <c r="A92" s="24">
        <v>30498</v>
      </c>
      <c r="B92" s="17">
        <f>'03'!D93</f>
        <v>409135.85</v>
      </c>
      <c r="C92" s="17">
        <v>0</v>
      </c>
      <c r="D92" s="17">
        <f t="shared" si="8"/>
        <v>409135.85</v>
      </c>
      <c r="E92" s="40">
        <v>11.2</v>
      </c>
      <c r="F92" s="17">
        <f t="shared" si="9"/>
        <v>45823.22</v>
      </c>
    </row>
    <row r="93" spans="1:6" ht="12.75">
      <c r="A93" s="24">
        <v>30529</v>
      </c>
      <c r="B93" s="17">
        <f>'03'!D94</f>
        <v>445957.67</v>
      </c>
      <c r="C93" s="17">
        <v>0</v>
      </c>
      <c r="D93" s="17">
        <f t="shared" si="8"/>
        <v>445957.67</v>
      </c>
      <c r="E93" s="40">
        <v>11.2</v>
      </c>
      <c r="F93" s="17">
        <f t="shared" si="9"/>
        <v>49947.26</v>
      </c>
    </row>
    <row r="94" spans="1:6" ht="12.75">
      <c r="A94" s="24">
        <v>30560</v>
      </c>
      <c r="B94" s="17">
        <f>'03'!D95</f>
        <v>483863.87</v>
      </c>
      <c r="C94" s="17">
        <v>0</v>
      </c>
      <c r="D94" s="17">
        <f t="shared" si="8"/>
        <v>483863.87</v>
      </c>
      <c r="E94" s="40">
        <v>11.2</v>
      </c>
      <c r="F94" s="17">
        <f t="shared" si="9"/>
        <v>54192.75</v>
      </c>
    </row>
    <row r="95" spans="1:6" ht="12.75">
      <c r="A95" s="24">
        <v>30590</v>
      </c>
      <c r="B95" s="17">
        <f>'03'!D96</f>
        <v>529830.5</v>
      </c>
      <c r="C95" s="17">
        <v>0</v>
      </c>
      <c r="D95" s="17">
        <f t="shared" si="8"/>
        <v>529830.5</v>
      </c>
      <c r="E95" s="40">
        <v>11.2</v>
      </c>
      <c r="F95" s="17">
        <f t="shared" si="9"/>
        <v>59341.02</v>
      </c>
    </row>
    <row r="96" spans="1:6" ht="12.75">
      <c r="A96" s="24">
        <v>30621</v>
      </c>
      <c r="B96" s="17">
        <f>'03'!D97</f>
        <v>581224.37</v>
      </c>
      <c r="C96" s="17">
        <v>0</v>
      </c>
      <c r="D96" s="17">
        <f t="shared" si="8"/>
        <v>581224.37</v>
      </c>
      <c r="E96" s="40">
        <v>11.2</v>
      </c>
      <c r="F96" s="17">
        <f t="shared" si="9"/>
        <v>65097.13</v>
      </c>
    </row>
    <row r="97" spans="1:6" ht="12.75">
      <c r="A97" s="24">
        <v>30651</v>
      </c>
      <c r="B97" s="17">
        <f>'03'!D98</f>
        <v>630047.02</v>
      </c>
      <c r="C97" s="17">
        <v>0</v>
      </c>
      <c r="D97" s="17">
        <f t="shared" si="8"/>
        <v>630047.02</v>
      </c>
      <c r="E97" s="40">
        <v>11.2</v>
      </c>
      <c r="F97" s="17">
        <f t="shared" si="9"/>
        <v>70565.27</v>
      </c>
    </row>
    <row r="98" spans="1:6" ht="12.75">
      <c r="A98" s="24" t="s">
        <v>34</v>
      </c>
      <c r="B98" s="17">
        <f>'03'!D99</f>
        <v>0</v>
      </c>
      <c r="C98" s="17">
        <v>0</v>
      </c>
      <c r="D98" s="17">
        <f t="shared" si="8"/>
        <v>0</v>
      </c>
      <c r="E98" s="40">
        <v>11.2</v>
      </c>
      <c r="F98" s="17">
        <f t="shared" si="9"/>
        <v>0</v>
      </c>
    </row>
    <row r="99" spans="1:6" ht="12.75">
      <c r="A99" s="24">
        <v>30682</v>
      </c>
      <c r="B99" s="17">
        <f>'03'!D100</f>
        <v>677930.84</v>
      </c>
      <c r="C99" s="17">
        <v>0</v>
      </c>
      <c r="D99" s="17">
        <f t="shared" si="8"/>
        <v>677930.84</v>
      </c>
      <c r="E99" s="40">
        <v>11.2</v>
      </c>
      <c r="F99" s="17">
        <f t="shared" si="9"/>
        <v>75928.25</v>
      </c>
    </row>
    <row r="100" spans="1:6" ht="12.75">
      <c r="A100" s="24">
        <v>30713</v>
      </c>
      <c r="B100" s="17">
        <f>'03'!D101</f>
        <v>744368.42</v>
      </c>
      <c r="C100" s="17">
        <v>0</v>
      </c>
      <c r="D100" s="17">
        <f t="shared" si="8"/>
        <v>744368.42</v>
      </c>
      <c r="E100" s="40">
        <v>11.2</v>
      </c>
      <c r="F100" s="17">
        <f t="shared" si="9"/>
        <v>83369.26</v>
      </c>
    </row>
    <row r="101" spans="1:6" ht="12.75">
      <c r="A101" s="24">
        <v>30742</v>
      </c>
      <c r="B101" s="17">
        <f>'03'!D102</f>
        <v>835926.16</v>
      </c>
      <c r="C101" s="17">
        <v>0</v>
      </c>
      <c r="D101" s="17">
        <f t="shared" si="8"/>
        <v>835926.16</v>
      </c>
      <c r="E101" s="40">
        <v>11.2</v>
      </c>
      <c r="F101" s="17">
        <f t="shared" si="9"/>
        <v>93623.73</v>
      </c>
    </row>
    <row r="102" spans="1:6" ht="12.75">
      <c r="A102" s="24">
        <v>30773</v>
      </c>
      <c r="B102" s="17">
        <f>'03'!D103</f>
        <v>919518.69</v>
      </c>
      <c r="C102" s="17">
        <v>0</v>
      </c>
      <c r="D102" s="17">
        <f aca="true" t="shared" si="10" ref="D102:D117">B102+C102</f>
        <v>919518.69</v>
      </c>
      <c r="E102" s="40">
        <v>11.2</v>
      </c>
      <c r="F102" s="17">
        <f aca="true" t="shared" si="11" ref="F102:F117">D102*E102%</f>
        <v>102986.09</v>
      </c>
    </row>
    <row r="103" spans="1:6" ht="12.75">
      <c r="A103" s="24">
        <v>30803</v>
      </c>
      <c r="B103" s="17">
        <f>'03'!D104</f>
        <v>1001355.74</v>
      </c>
      <c r="C103" s="17">
        <v>0</v>
      </c>
      <c r="D103" s="17">
        <f t="shared" si="10"/>
        <v>1001355.74</v>
      </c>
      <c r="E103" s="40">
        <v>11.2</v>
      </c>
      <c r="F103" s="17">
        <f t="shared" si="11"/>
        <v>112151.84</v>
      </c>
    </row>
    <row r="104" spans="1:6" ht="12.75">
      <c r="A104" s="24">
        <v>30834</v>
      </c>
      <c r="B104" s="17">
        <f>'03'!D105</f>
        <v>1090476.12</v>
      </c>
      <c r="C104" s="17">
        <v>0</v>
      </c>
      <c r="D104" s="17">
        <f t="shared" si="10"/>
        <v>1090476.12</v>
      </c>
      <c r="E104" s="40">
        <v>11.2</v>
      </c>
      <c r="F104" s="17">
        <f t="shared" si="11"/>
        <v>122133.33</v>
      </c>
    </row>
    <row r="105" spans="1:6" ht="12.75">
      <c r="A105" s="24">
        <v>30864</v>
      </c>
      <c r="B105" s="17">
        <f>'03'!D106</f>
        <v>1190799.55</v>
      </c>
      <c r="C105" s="17">
        <v>0</v>
      </c>
      <c r="D105" s="17">
        <f t="shared" si="10"/>
        <v>1190799.55</v>
      </c>
      <c r="E105" s="40">
        <v>11.2</v>
      </c>
      <c r="F105" s="17">
        <f t="shared" si="11"/>
        <v>133369.55</v>
      </c>
    </row>
    <row r="106" spans="1:6" ht="12.75">
      <c r="A106" s="24">
        <v>30895</v>
      </c>
      <c r="B106" s="17">
        <f>'03'!D107</f>
        <v>1313451.82</v>
      </c>
      <c r="C106" s="17">
        <v>0</v>
      </c>
      <c r="D106" s="17">
        <f t="shared" si="10"/>
        <v>1313451.82</v>
      </c>
      <c r="E106" s="40">
        <v>11.2</v>
      </c>
      <c r="F106" s="17">
        <f t="shared" si="11"/>
        <v>147106.6</v>
      </c>
    </row>
    <row r="107" spans="1:6" ht="12.75">
      <c r="A107" s="24">
        <v>30926</v>
      </c>
      <c r="B107" s="17">
        <f>'03'!D108</f>
        <v>1452677.76</v>
      </c>
      <c r="C107" s="17">
        <v>0</v>
      </c>
      <c r="D107" s="17">
        <f t="shared" si="10"/>
        <v>1452677.76</v>
      </c>
      <c r="E107" s="40">
        <v>11.2</v>
      </c>
      <c r="F107" s="17">
        <f t="shared" si="11"/>
        <v>162699.91</v>
      </c>
    </row>
    <row r="108" spans="1:6" ht="12.75">
      <c r="A108" s="24">
        <v>30956</v>
      </c>
      <c r="B108" s="17">
        <f>'03'!D109</f>
        <v>1605171.28</v>
      </c>
      <c r="C108" s="17">
        <v>0</v>
      </c>
      <c r="D108" s="17">
        <f t="shared" si="10"/>
        <v>1605171.28</v>
      </c>
      <c r="E108" s="40">
        <v>11.2</v>
      </c>
      <c r="F108" s="17">
        <f t="shared" si="11"/>
        <v>179779.18</v>
      </c>
    </row>
    <row r="109" spans="1:6" ht="12.75">
      <c r="A109" s="24">
        <v>30987</v>
      </c>
      <c r="B109" s="17">
        <f>'03'!D110</f>
        <v>1807464.91</v>
      </c>
      <c r="C109" s="17">
        <v>0</v>
      </c>
      <c r="D109" s="17">
        <f t="shared" si="10"/>
        <v>1807464.91</v>
      </c>
      <c r="E109" s="40">
        <v>11.2</v>
      </c>
      <c r="F109" s="17">
        <f t="shared" si="11"/>
        <v>202436.07</v>
      </c>
    </row>
    <row r="110" spans="1:6" ht="12.75">
      <c r="A110" s="24">
        <v>31017</v>
      </c>
      <c r="B110" s="17">
        <f>'03'!D111</f>
        <v>1986403.73</v>
      </c>
      <c r="C110" s="17">
        <v>0</v>
      </c>
      <c r="D110" s="17">
        <f t="shared" si="10"/>
        <v>1986403.73</v>
      </c>
      <c r="E110" s="40">
        <v>11.2</v>
      </c>
      <c r="F110" s="17">
        <f t="shared" si="11"/>
        <v>222477.22</v>
      </c>
    </row>
    <row r="111" spans="1:6" ht="12.75">
      <c r="A111" s="24" t="s">
        <v>35</v>
      </c>
      <c r="B111" s="17">
        <f>'03'!D112</f>
        <v>0</v>
      </c>
      <c r="C111" s="17">
        <v>0</v>
      </c>
      <c r="D111" s="17">
        <f t="shared" si="10"/>
        <v>0</v>
      </c>
      <c r="E111" s="40">
        <v>11.2</v>
      </c>
      <c r="F111" s="17">
        <f t="shared" si="11"/>
        <v>0</v>
      </c>
    </row>
    <row r="112" spans="1:6" ht="12.75">
      <c r="A112" s="24">
        <v>31048</v>
      </c>
      <c r="B112" s="17">
        <f>'03'!D113</f>
        <v>2194970.88</v>
      </c>
      <c r="C112" s="17">
        <v>0</v>
      </c>
      <c r="D112" s="17">
        <f t="shared" si="10"/>
        <v>2194970.88</v>
      </c>
      <c r="E112" s="40">
        <v>11.2</v>
      </c>
      <c r="F112" s="17">
        <f t="shared" si="11"/>
        <v>245836.74</v>
      </c>
    </row>
    <row r="113" spans="1:6" ht="12.75">
      <c r="A113" s="24">
        <v>31079</v>
      </c>
      <c r="B113" s="17">
        <f>'03'!D114</f>
        <v>2471543.32</v>
      </c>
      <c r="C113" s="17">
        <v>0</v>
      </c>
      <c r="D113" s="17">
        <f t="shared" si="10"/>
        <v>2471543.32</v>
      </c>
      <c r="E113" s="40">
        <v>11.2</v>
      </c>
      <c r="F113" s="17">
        <f t="shared" si="11"/>
        <v>276812.85</v>
      </c>
    </row>
    <row r="114" spans="1:6" ht="12.75">
      <c r="A114" s="24">
        <v>31107</v>
      </c>
      <c r="B114" s="17">
        <f>'03'!D115</f>
        <v>2723640.65</v>
      </c>
      <c r="C114" s="17">
        <v>0</v>
      </c>
      <c r="D114" s="17">
        <f t="shared" si="10"/>
        <v>2723640.65</v>
      </c>
      <c r="E114" s="40">
        <v>11.2</v>
      </c>
      <c r="F114" s="17">
        <f t="shared" si="11"/>
        <v>305047.75</v>
      </c>
    </row>
    <row r="115" spans="1:6" ht="12.75">
      <c r="A115" s="24">
        <v>31138</v>
      </c>
      <c r="B115" s="17">
        <f>'03'!D116</f>
        <v>3069542.62</v>
      </c>
      <c r="C115" s="17">
        <v>0</v>
      </c>
      <c r="D115" s="17">
        <f t="shared" si="10"/>
        <v>3069542.62</v>
      </c>
      <c r="E115" s="40">
        <v>11.2</v>
      </c>
      <c r="F115" s="17">
        <f t="shared" si="11"/>
        <v>343788.77</v>
      </c>
    </row>
    <row r="116" spans="1:6" ht="12.75">
      <c r="A116" s="24">
        <v>31168</v>
      </c>
      <c r="B116" s="17">
        <f>'03'!D117</f>
        <v>3432648.05</v>
      </c>
      <c r="C116" s="17">
        <v>0</v>
      </c>
      <c r="D116" s="17">
        <f t="shared" si="10"/>
        <v>3432648.05</v>
      </c>
      <c r="E116" s="40">
        <v>11.2</v>
      </c>
      <c r="F116" s="17">
        <f t="shared" si="11"/>
        <v>384456.58</v>
      </c>
    </row>
    <row r="117" spans="1:6" ht="12.75">
      <c r="A117" s="24">
        <v>31199</v>
      </c>
      <c r="B117" s="17">
        <f>'03'!D118</f>
        <v>3776115.35</v>
      </c>
      <c r="C117" s="17">
        <v>0</v>
      </c>
      <c r="D117" s="17">
        <f t="shared" si="10"/>
        <v>3776115.35</v>
      </c>
      <c r="E117" s="40">
        <v>11.2</v>
      </c>
      <c r="F117" s="17">
        <f t="shared" si="11"/>
        <v>422924.92</v>
      </c>
    </row>
    <row r="118" spans="1:6" ht="12.75">
      <c r="A118" s="24">
        <v>31229</v>
      </c>
      <c r="B118" s="17">
        <f>'03'!D119</f>
        <v>4123827.59</v>
      </c>
      <c r="C118" s="17">
        <v>0</v>
      </c>
      <c r="D118" s="17">
        <f aca="true" t="shared" si="12" ref="D118:D133">B118+C118</f>
        <v>4123827.59</v>
      </c>
      <c r="E118" s="40">
        <v>11.2</v>
      </c>
      <c r="F118" s="17">
        <f aca="true" t="shared" si="13" ref="F118:F133">D118*E118%</f>
        <v>461868.69</v>
      </c>
    </row>
    <row r="119" spans="1:6" ht="12.75">
      <c r="A119" s="24">
        <v>31260</v>
      </c>
      <c r="B119" s="17">
        <f>'03'!D120</f>
        <v>4437815.7</v>
      </c>
      <c r="C119" s="17">
        <v>0</v>
      </c>
      <c r="D119" s="17">
        <f t="shared" si="12"/>
        <v>4437815.7</v>
      </c>
      <c r="E119" s="40">
        <v>11.2</v>
      </c>
      <c r="F119" s="17">
        <f t="shared" si="13"/>
        <v>497035.36</v>
      </c>
    </row>
    <row r="120" spans="1:6" ht="12.75">
      <c r="A120" s="24">
        <v>31291</v>
      </c>
      <c r="B120" s="17">
        <f>'03'!D121</f>
        <v>4800816.02</v>
      </c>
      <c r="C120" s="17">
        <v>0</v>
      </c>
      <c r="D120" s="17">
        <f t="shared" si="12"/>
        <v>4800816.02</v>
      </c>
      <c r="E120" s="40">
        <v>11.2</v>
      </c>
      <c r="F120" s="17">
        <f t="shared" si="13"/>
        <v>537691.39</v>
      </c>
    </row>
    <row r="121" spans="1:6" ht="12.75">
      <c r="A121" s="24">
        <v>31321</v>
      </c>
      <c r="B121" s="17">
        <f>'03'!D122</f>
        <v>5237689.97</v>
      </c>
      <c r="C121" s="17">
        <v>0</v>
      </c>
      <c r="D121" s="17">
        <f t="shared" si="12"/>
        <v>5237689.97</v>
      </c>
      <c r="E121" s="40">
        <v>11.2</v>
      </c>
      <c r="F121" s="17">
        <f t="shared" si="13"/>
        <v>586621.28</v>
      </c>
    </row>
    <row r="122" spans="1:6" ht="12.75">
      <c r="A122" s="24">
        <v>31352</v>
      </c>
      <c r="B122" s="17">
        <f>'03'!D123</f>
        <v>5709082.24</v>
      </c>
      <c r="C122" s="17">
        <v>0</v>
      </c>
      <c r="D122" s="17">
        <f t="shared" si="12"/>
        <v>5709082.24</v>
      </c>
      <c r="E122" s="40">
        <v>11.2</v>
      </c>
      <c r="F122" s="17">
        <f t="shared" si="13"/>
        <v>639417.21</v>
      </c>
    </row>
    <row r="123" spans="1:6" ht="12.75">
      <c r="A123" s="24">
        <v>31382</v>
      </c>
      <c r="B123" s="17">
        <f>'03'!D124</f>
        <v>6343932.11</v>
      </c>
      <c r="C123" s="17">
        <v>0</v>
      </c>
      <c r="D123" s="17">
        <f t="shared" si="12"/>
        <v>6343932.11</v>
      </c>
      <c r="E123" s="40">
        <v>11.2</v>
      </c>
      <c r="F123" s="17">
        <f t="shared" si="13"/>
        <v>710520.4</v>
      </c>
    </row>
    <row r="124" spans="1:6" ht="12.75">
      <c r="A124" s="24" t="s">
        <v>64</v>
      </c>
      <c r="B124" s="17">
        <v>0</v>
      </c>
      <c r="C124" s="17">
        <v>0</v>
      </c>
      <c r="D124" s="17">
        <f t="shared" si="12"/>
        <v>0</v>
      </c>
      <c r="E124" s="40">
        <v>11.2</v>
      </c>
      <c r="F124" s="17">
        <f t="shared" si="13"/>
        <v>0</v>
      </c>
    </row>
    <row r="125" spans="1:6" ht="12.75">
      <c r="A125" s="24">
        <v>31413</v>
      </c>
      <c r="B125" s="17">
        <v>11875000</v>
      </c>
      <c r="C125" s="17">
        <v>0</v>
      </c>
      <c r="D125" s="17">
        <f t="shared" si="12"/>
        <v>11875000</v>
      </c>
      <c r="E125" s="40">
        <v>11.2</v>
      </c>
      <c r="F125" s="17">
        <f t="shared" si="13"/>
        <v>1330000</v>
      </c>
    </row>
    <row r="126" spans="1:6" ht="12.75">
      <c r="A126" s="24">
        <v>31444</v>
      </c>
      <c r="B126" s="17">
        <v>11875000</v>
      </c>
      <c r="C126" s="17">
        <v>0</v>
      </c>
      <c r="D126" s="17">
        <f t="shared" si="12"/>
        <v>11875000</v>
      </c>
      <c r="E126" s="40">
        <v>11.2</v>
      </c>
      <c r="F126" s="17">
        <f t="shared" si="13"/>
        <v>1330000</v>
      </c>
    </row>
    <row r="127" spans="1:6" ht="12.75">
      <c r="A127" s="24">
        <v>31472</v>
      </c>
      <c r="B127" s="17">
        <v>11875</v>
      </c>
      <c r="C127" s="17">
        <v>0</v>
      </c>
      <c r="D127" s="17">
        <f t="shared" si="12"/>
        <v>11875</v>
      </c>
      <c r="E127" s="40">
        <v>11.2</v>
      </c>
      <c r="F127" s="17">
        <f t="shared" si="13"/>
        <v>1330</v>
      </c>
    </row>
    <row r="128" spans="1:6" ht="12.75">
      <c r="A128" s="24">
        <v>31503</v>
      </c>
      <c r="B128" s="17">
        <v>11875</v>
      </c>
      <c r="C128" s="17">
        <v>0</v>
      </c>
      <c r="D128" s="17">
        <f t="shared" si="12"/>
        <v>11875</v>
      </c>
      <c r="E128" s="40">
        <v>11.2</v>
      </c>
      <c r="F128" s="17">
        <f t="shared" si="13"/>
        <v>1330</v>
      </c>
    </row>
    <row r="129" spans="1:6" ht="12.75">
      <c r="A129" s="24">
        <v>31533</v>
      </c>
      <c r="B129" s="17">
        <v>11875</v>
      </c>
      <c r="C129" s="17">
        <v>0</v>
      </c>
      <c r="D129" s="17">
        <f t="shared" si="12"/>
        <v>11875</v>
      </c>
      <c r="E129" s="40">
        <v>11.2</v>
      </c>
      <c r="F129" s="17">
        <f t="shared" si="13"/>
        <v>1330</v>
      </c>
    </row>
    <row r="130" spans="1:6" ht="12.75">
      <c r="A130" s="24">
        <v>31564</v>
      </c>
      <c r="B130" s="17">
        <v>11875</v>
      </c>
      <c r="C130" s="17">
        <v>0</v>
      </c>
      <c r="D130" s="17">
        <f t="shared" si="12"/>
        <v>11875</v>
      </c>
      <c r="E130" s="40">
        <v>11.2</v>
      </c>
      <c r="F130" s="17">
        <f t="shared" si="13"/>
        <v>1330</v>
      </c>
    </row>
    <row r="131" spans="1:6" ht="12.75">
      <c r="A131" s="24">
        <v>31594</v>
      </c>
      <c r="B131" s="17">
        <v>11875</v>
      </c>
      <c r="C131" s="17">
        <v>0</v>
      </c>
      <c r="D131" s="17">
        <f t="shared" si="12"/>
        <v>11875</v>
      </c>
      <c r="E131" s="40">
        <v>11.2</v>
      </c>
      <c r="F131" s="17">
        <f t="shared" si="13"/>
        <v>1330</v>
      </c>
    </row>
    <row r="132" spans="1:6" ht="12.75">
      <c r="A132" s="24">
        <v>31625</v>
      </c>
      <c r="B132" s="17">
        <v>11875</v>
      </c>
      <c r="C132" s="17">
        <v>0</v>
      </c>
      <c r="D132" s="17">
        <f t="shared" si="12"/>
        <v>11875</v>
      </c>
      <c r="E132" s="40">
        <v>11.2</v>
      </c>
      <c r="F132" s="17">
        <f t="shared" si="13"/>
        <v>1330</v>
      </c>
    </row>
    <row r="133" spans="1:6" ht="12.75">
      <c r="A133" s="24">
        <v>31656</v>
      </c>
      <c r="B133" s="17">
        <v>11875</v>
      </c>
      <c r="C133" s="17">
        <v>0</v>
      </c>
      <c r="D133" s="17">
        <f t="shared" si="12"/>
        <v>11875</v>
      </c>
      <c r="E133" s="40">
        <v>11.2</v>
      </c>
      <c r="F133" s="17">
        <f t="shared" si="13"/>
        <v>1330</v>
      </c>
    </row>
    <row r="134" spans="1:6" ht="12.75">
      <c r="A134" s="24">
        <v>31686</v>
      </c>
      <c r="B134" s="17">
        <v>11875</v>
      </c>
      <c r="C134" s="17">
        <v>0</v>
      </c>
      <c r="D134" s="17">
        <f aca="true" t="shared" si="14" ref="D134:D149">B134+C134</f>
        <v>11875</v>
      </c>
      <c r="E134" s="40">
        <v>11.2</v>
      </c>
      <c r="F134" s="17">
        <f aca="true" t="shared" si="15" ref="F134:F149">D134*E134%</f>
        <v>1330</v>
      </c>
    </row>
    <row r="135" spans="1:6" ht="12.75">
      <c r="A135" s="24">
        <v>31717</v>
      </c>
      <c r="B135" s="17">
        <v>11875</v>
      </c>
      <c r="C135" s="17">
        <v>0</v>
      </c>
      <c r="D135" s="17">
        <f t="shared" si="14"/>
        <v>11875</v>
      </c>
      <c r="E135" s="40">
        <v>11.2</v>
      </c>
      <c r="F135" s="17">
        <f t="shared" si="15"/>
        <v>1330</v>
      </c>
    </row>
    <row r="136" spans="1:6" ht="12.75">
      <c r="A136" s="24">
        <v>31747</v>
      </c>
      <c r="B136" s="17">
        <v>11875</v>
      </c>
      <c r="C136" s="17">
        <v>0</v>
      </c>
      <c r="D136" s="17">
        <f t="shared" si="14"/>
        <v>11875</v>
      </c>
      <c r="E136" s="40">
        <v>11.2</v>
      </c>
      <c r="F136" s="17">
        <f t="shared" si="15"/>
        <v>1330</v>
      </c>
    </row>
    <row r="137" spans="1:6" ht="12.75">
      <c r="A137" s="24" t="s">
        <v>65</v>
      </c>
      <c r="B137" s="17">
        <v>0</v>
      </c>
      <c r="C137" s="17">
        <v>0</v>
      </c>
      <c r="D137" s="17">
        <f t="shared" si="14"/>
        <v>0</v>
      </c>
      <c r="E137" s="40">
        <v>11.2</v>
      </c>
      <c r="F137" s="17">
        <f t="shared" si="15"/>
        <v>0</v>
      </c>
    </row>
    <row r="138" spans="1:6" ht="12.75">
      <c r="A138" s="24">
        <v>31778</v>
      </c>
      <c r="B138" s="17">
        <v>68148.88</v>
      </c>
      <c r="C138" s="17">
        <v>0</v>
      </c>
      <c r="D138" s="17">
        <f t="shared" si="14"/>
        <v>68148.88</v>
      </c>
      <c r="E138" s="40">
        <v>11.2</v>
      </c>
      <c r="F138" s="17">
        <f t="shared" si="15"/>
        <v>7632.67</v>
      </c>
    </row>
    <row r="139" spans="1:6" ht="12.75">
      <c r="A139" s="24">
        <v>31809</v>
      </c>
      <c r="B139" s="17">
        <v>68148.88</v>
      </c>
      <c r="C139" s="17">
        <v>0</v>
      </c>
      <c r="D139" s="17">
        <f t="shared" si="14"/>
        <v>68148.88</v>
      </c>
      <c r="E139" s="40">
        <v>11.2</v>
      </c>
      <c r="F139" s="17">
        <f t="shared" si="15"/>
        <v>7632.67</v>
      </c>
    </row>
    <row r="140" spans="1:6" ht="12.75">
      <c r="A140" s="24">
        <v>31837</v>
      </c>
      <c r="B140" s="17">
        <v>68148.88</v>
      </c>
      <c r="C140" s="17">
        <v>0</v>
      </c>
      <c r="D140" s="17">
        <f t="shared" si="14"/>
        <v>68148.88</v>
      </c>
      <c r="E140" s="40">
        <v>11.2</v>
      </c>
      <c r="F140" s="17">
        <f t="shared" si="15"/>
        <v>7632.67</v>
      </c>
    </row>
    <row r="141" spans="1:6" ht="12.75">
      <c r="A141" s="24">
        <v>31868</v>
      </c>
      <c r="B141" s="17">
        <v>68148.88</v>
      </c>
      <c r="C141" s="17">
        <v>0</v>
      </c>
      <c r="D141" s="17">
        <f t="shared" si="14"/>
        <v>68148.88</v>
      </c>
      <c r="E141" s="40">
        <v>11.2</v>
      </c>
      <c r="F141" s="17">
        <f t="shared" si="15"/>
        <v>7632.67</v>
      </c>
    </row>
    <row r="142" spans="1:6" ht="12.75">
      <c r="A142" s="24">
        <v>31898</v>
      </c>
      <c r="B142" s="17">
        <v>68148.88</v>
      </c>
      <c r="C142" s="17">
        <v>0</v>
      </c>
      <c r="D142" s="17">
        <f t="shared" si="14"/>
        <v>68148.88</v>
      </c>
      <c r="E142" s="40">
        <v>11.2</v>
      </c>
      <c r="F142" s="17">
        <f t="shared" si="15"/>
        <v>7632.67</v>
      </c>
    </row>
    <row r="143" spans="1:6" ht="12.75">
      <c r="A143" s="24">
        <v>31929</v>
      </c>
      <c r="B143" s="17">
        <v>68148.88</v>
      </c>
      <c r="C143" s="17">
        <v>0</v>
      </c>
      <c r="D143" s="17">
        <f t="shared" si="14"/>
        <v>68148.88</v>
      </c>
      <c r="E143" s="40">
        <v>11.2</v>
      </c>
      <c r="F143" s="17">
        <f t="shared" si="15"/>
        <v>7632.67</v>
      </c>
    </row>
    <row r="144" spans="1:6" ht="12.75">
      <c r="A144" s="24">
        <v>31959</v>
      </c>
      <c r="B144" s="17">
        <v>68148.88</v>
      </c>
      <c r="C144" s="17">
        <v>0</v>
      </c>
      <c r="D144" s="17">
        <f t="shared" si="14"/>
        <v>68148.88</v>
      </c>
      <c r="E144" s="40">
        <v>11.2</v>
      </c>
      <c r="F144" s="17">
        <f t="shared" si="15"/>
        <v>7632.67</v>
      </c>
    </row>
    <row r="145" spans="1:6" ht="12.75">
      <c r="A145" s="24">
        <v>31990</v>
      </c>
      <c r="B145" s="17">
        <v>68148.88</v>
      </c>
      <c r="C145" s="17">
        <v>0</v>
      </c>
      <c r="D145" s="17">
        <f t="shared" si="14"/>
        <v>68148.88</v>
      </c>
      <c r="E145" s="40">
        <v>11.2</v>
      </c>
      <c r="F145" s="17">
        <f t="shared" si="15"/>
        <v>7632.67</v>
      </c>
    </row>
    <row r="146" spans="1:6" ht="12.75">
      <c r="A146" s="24">
        <v>32021</v>
      </c>
      <c r="B146" s="17">
        <v>68148.88</v>
      </c>
      <c r="C146" s="17">
        <v>0</v>
      </c>
      <c r="D146" s="17">
        <f t="shared" si="14"/>
        <v>68148.88</v>
      </c>
      <c r="E146" s="40">
        <v>11.2</v>
      </c>
      <c r="F146" s="17">
        <f t="shared" si="15"/>
        <v>7632.67</v>
      </c>
    </row>
    <row r="147" spans="1:6" ht="12.75">
      <c r="A147" s="24">
        <v>32051</v>
      </c>
      <c r="B147" s="17">
        <v>68148.88</v>
      </c>
      <c r="C147" s="17">
        <v>0</v>
      </c>
      <c r="D147" s="17">
        <f t="shared" si="14"/>
        <v>68148.88</v>
      </c>
      <c r="E147" s="40">
        <v>11.2</v>
      </c>
      <c r="F147" s="17">
        <f t="shared" si="15"/>
        <v>7632.67</v>
      </c>
    </row>
    <row r="148" spans="1:6" ht="12.75">
      <c r="A148" s="24">
        <v>32082</v>
      </c>
      <c r="B148" s="17">
        <v>68148.88</v>
      </c>
      <c r="C148" s="17">
        <v>0</v>
      </c>
      <c r="D148" s="17">
        <f t="shared" si="14"/>
        <v>68148.88</v>
      </c>
      <c r="E148" s="40">
        <v>11.2</v>
      </c>
      <c r="F148" s="17">
        <f t="shared" si="15"/>
        <v>7632.67</v>
      </c>
    </row>
    <row r="149" spans="1:6" ht="12.75">
      <c r="A149" s="24">
        <v>32112</v>
      </c>
      <c r="B149" s="17">
        <v>68148.88</v>
      </c>
      <c r="C149" s="17">
        <v>0</v>
      </c>
      <c r="D149" s="17">
        <f t="shared" si="14"/>
        <v>68148.88</v>
      </c>
      <c r="E149" s="40">
        <v>11.2</v>
      </c>
      <c r="F149" s="17">
        <f t="shared" si="15"/>
        <v>7632.67</v>
      </c>
    </row>
    <row r="150" spans="1:6" ht="12.75">
      <c r="A150" s="24" t="s">
        <v>66</v>
      </c>
      <c r="B150" s="17">
        <f>'03'!D151</f>
        <v>0</v>
      </c>
      <c r="C150" s="17">
        <v>0</v>
      </c>
      <c r="D150" s="17">
        <f aca="true" t="shared" si="16" ref="D150:D165">B150+C150</f>
        <v>0</v>
      </c>
      <c r="E150" s="40">
        <v>11.2</v>
      </c>
      <c r="F150" s="17">
        <f aca="true" t="shared" si="17" ref="F150:F165">D150*E150%</f>
        <v>0</v>
      </c>
    </row>
    <row r="151" spans="1:6" ht="12.75">
      <c r="A151" s="24">
        <v>32143</v>
      </c>
      <c r="B151" s="17">
        <v>47030</v>
      </c>
      <c r="C151" s="17">
        <v>7054</v>
      </c>
      <c r="D151" s="17">
        <f t="shared" si="16"/>
        <v>54084</v>
      </c>
      <c r="E151" s="40">
        <v>11.2</v>
      </c>
      <c r="F151" s="17">
        <f t="shared" si="17"/>
        <v>6057.41</v>
      </c>
    </row>
    <row r="152" spans="1:6" ht="12.75">
      <c r="A152" s="24">
        <v>32174</v>
      </c>
      <c r="B152" s="17">
        <v>46044</v>
      </c>
      <c r="C152" s="17">
        <v>6906</v>
      </c>
      <c r="D152" s="17">
        <f t="shared" si="16"/>
        <v>52950</v>
      </c>
      <c r="E152" s="40">
        <v>11.2</v>
      </c>
      <c r="F152" s="17">
        <f t="shared" si="17"/>
        <v>5930.4</v>
      </c>
    </row>
    <row r="153" spans="1:6" ht="12.75">
      <c r="A153" s="24">
        <v>32203</v>
      </c>
      <c r="B153" s="17">
        <v>57614</v>
      </c>
      <c r="C153" s="17">
        <v>8642</v>
      </c>
      <c r="D153" s="17">
        <f t="shared" si="16"/>
        <v>66256</v>
      </c>
      <c r="E153" s="40">
        <v>11.2</v>
      </c>
      <c r="F153" s="17">
        <f t="shared" si="17"/>
        <v>7420.67</v>
      </c>
    </row>
    <row r="154" spans="1:6" ht="12.75">
      <c r="A154" s="24">
        <v>32234</v>
      </c>
      <c r="B154" s="17">
        <v>79586</v>
      </c>
      <c r="C154" s="17">
        <v>11938</v>
      </c>
      <c r="D154" s="17">
        <f t="shared" si="16"/>
        <v>91524</v>
      </c>
      <c r="E154" s="40">
        <v>11.2</v>
      </c>
      <c r="F154" s="17">
        <f t="shared" si="17"/>
        <v>10250.69</v>
      </c>
    </row>
    <row r="155" spans="1:6" ht="12.75">
      <c r="A155" s="24">
        <v>32264</v>
      </c>
      <c r="B155" s="17">
        <v>94026</v>
      </c>
      <c r="C155" s="17">
        <v>14104</v>
      </c>
      <c r="D155" s="17">
        <f t="shared" si="16"/>
        <v>108130</v>
      </c>
      <c r="E155" s="40">
        <v>11.2</v>
      </c>
      <c r="F155" s="17">
        <f t="shared" si="17"/>
        <v>12110.56</v>
      </c>
    </row>
    <row r="156" spans="1:6" ht="12.75">
      <c r="A156" s="24">
        <v>32295</v>
      </c>
      <c r="B156" s="17">
        <v>132770</v>
      </c>
      <c r="C156" s="17">
        <v>19915</v>
      </c>
      <c r="D156" s="17">
        <f t="shared" si="16"/>
        <v>152685</v>
      </c>
      <c r="E156" s="40">
        <v>11.2</v>
      </c>
      <c r="F156" s="17">
        <f t="shared" si="17"/>
        <v>17100.72</v>
      </c>
    </row>
    <row r="157" spans="1:6" ht="12.75">
      <c r="A157" s="24">
        <v>32325</v>
      </c>
      <c r="B157" s="17">
        <v>177550</v>
      </c>
      <c r="C157" s="17">
        <v>26632</v>
      </c>
      <c r="D157" s="17">
        <f t="shared" si="16"/>
        <v>204182</v>
      </c>
      <c r="E157" s="40">
        <v>11.2</v>
      </c>
      <c r="F157" s="17">
        <f t="shared" si="17"/>
        <v>22868.38</v>
      </c>
    </row>
    <row r="158" spans="1:6" ht="12.75">
      <c r="A158" s="24">
        <v>32356</v>
      </c>
      <c r="B158" s="17">
        <v>227350</v>
      </c>
      <c r="C158" s="17">
        <v>34102</v>
      </c>
      <c r="D158" s="17">
        <f t="shared" si="16"/>
        <v>261452</v>
      </c>
      <c r="E158" s="40">
        <v>11.2</v>
      </c>
      <c r="F158" s="17">
        <f t="shared" si="17"/>
        <v>29282.62</v>
      </c>
    </row>
    <row r="159" spans="1:6" ht="12.75">
      <c r="A159" s="24">
        <v>32387</v>
      </c>
      <c r="B159" s="17">
        <v>286228</v>
      </c>
      <c r="C159" s="17">
        <v>42934</v>
      </c>
      <c r="D159" s="17">
        <f t="shared" si="16"/>
        <v>329162</v>
      </c>
      <c r="E159" s="40">
        <v>11.2</v>
      </c>
      <c r="F159" s="17">
        <f t="shared" si="17"/>
        <v>36866.14</v>
      </c>
    </row>
    <row r="160" spans="1:6" ht="12.75">
      <c r="A160" s="24">
        <v>32417</v>
      </c>
      <c r="B160" s="17">
        <v>385864</v>
      </c>
      <c r="C160" s="17">
        <v>57880</v>
      </c>
      <c r="D160" s="17">
        <f t="shared" si="16"/>
        <v>443744</v>
      </c>
      <c r="E160" s="40">
        <v>11.2</v>
      </c>
      <c r="F160" s="17">
        <f t="shared" si="17"/>
        <v>49699.33</v>
      </c>
    </row>
    <row r="161" spans="1:6" ht="12.75">
      <c r="A161" s="24">
        <v>32448</v>
      </c>
      <c r="B161" s="17">
        <v>295274</v>
      </c>
      <c r="C161" s="17">
        <v>44290</v>
      </c>
      <c r="D161" s="17">
        <f t="shared" si="16"/>
        <v>339564</v>
      </c>
      <c r="E161" s="40">
        <v>11.2</v>
      </c>
      <c r="F161" s="17">
        <f t="shared" si="17"/>
        <v>38031.17</v>
      </c>
    </row>
    <row r="162" spans="1:6" ht="12.75">
      <c r="A162" s="24">
        <v>32478</v>
      </c>
      <c r="B162" s="17">
        <v>526197</v>
      </c>
      <c r="C162" s="17">
        <v>78930</v>
      </c>
      <c r="D162" s="17">
        <f t="shared" si="16"/>
        <v>605127</v>
      </c>
      <c r="E162" s="40">
        <v>11.2</v>
      </c>
      <c r="F162" s="17">
        <f t="shared" si="17"/>
        <v>67774.22</v>
      </c>
    </row>
    <row r="163" spans="1:6" ht="12.75">
      <c r="A163" s="24" t="s">
        <v>67</v>
      </c>
      <c r="B163" s="17">
        <v>0</v>
      </c>
      <c r="C163" s="17">
        <v>0</v>
      </c>
      <c r="D163" s="17">
        <f t="shared" si="16"/>
        <v>0</v>
      </c>
      <c r="E163" s="40">
        <v>11.2</v>
      </c>
      <c r="F163" s="17">
        <f t="shared" si="17"/>
        <v>0</v>
      </c>
    </row>
    <row r="164" spans="1:6" ht="12.75">
      <c r="A164" s="24">
        <v>32509</v>
      </c>
      <c r="B164" s="17">
        <v>486.9</v>
      </c>
      <c r="C164" s="17">
        <v>73.03</v>
      </c>
      <c r="D164" s="17">
        <f t="shared" si="16"/>
        <v>559.93</v>
      </c>
      <c r="E164" s="40">
        <v>11.2</v>
      </c>
      <c r="F164" s="17">
        <f t="shared" si="17"/>
        <v>62.71</v>
      </c>
    </row>
    <row r="165" spans="1:6" ht="12.75">
      <c r="A165" s="24">
        <v>32540</v>
      </c>
      <c r="B165" s="17">
        <v>633.5</v>
      </c>
      <c r="C165" s="17">
        <v>95.02</v>
      </c>
      <c r="D165" s="17">
        <f t="shared" si="16"/>
        <v>728.52</v>
      </c>
      <c r="E165" s="40">
        <v>11.2</v>
      </c>
      <c r="F165" s="17">
        <f t="shared" si="17"/>
        <v>81.59</v>
      </c>
    </row>
    <row r="166" spans="1:6" ht="12.75">
      <c r="A166" s="24">
        <v>32568</v>
      </c>
      <c r="B166" s="17">
        <v>878.7</v>
      </c>
      <c r="C166" s="17">
        <v>131.8</v>
      </c>
      <c r="D166" s="17">
        <f aca="true" t="shared" si="18" ref="D166:D181">B166+C166</f>
        <v>1010.5</v>
      </c>
      <c r="E166" s="40">
        <v>11.2</v>
      </c>
      <c r="F166" s="17">
        <f aca="true" t="shared" si="19" ref="F166:F181">D166*E166%</f>
        <v>113.18</v>
      </c>
    </row>
    <row r="167" spans="1:6" ht="12.75">
      <c r="A167" s="24">
        <v>32599</v>
      </c>
      <c r="B167" s="17">
        <v>656</v>
      </c>
      <c r="C167" s="17">
        <v>98.4</v>
      </c>
      <c r="D167" s="17">
        <f t="shared" si="18"/>
        <v>754.4</v>
      </c>
      <c r="E167" s="40">
        <v>11.2</v>
      </c>
      <c r="F167" s="17">
        <f t="shared" si="19"/>
        <v>84.49</v>
      </c>
    </row>
    <row r="168" spans="1:6" ht="12.75">
      <c r="A168" s="24">
        <v>32629</v>
      </c>
      <c r="B168" s="17">
        <v>1309.5</v>
      </c>
      <c r="C168" s="17">
        <v>196.4</v>
      </c>
      <c r="D168" s="17">
        <f t="shared" si="18"/>
        <v>1505.9</v>
      </c>
      <c r="E168" s="40">
        <v>11.2</v>
      </c>
      <c r="F168" s="17">
        <f t="shared" si="19"/>
        <v>168.66</v>
      </c>
    </row>
    <row r="169" spans="1:6" ht="12.75">
      <c r="A169" s="24">
        <v>32660</v>
      </c>
      <c r="B169" s="17">
        <v>1506</v>
      </c>
      <c r="C169" s="17">
        <v>225</v>
      </c>
      <c r="D169" s="17">
        <f t="shared" si="18"/>
        <v>1731</v>
      </c>
      <c r="E169" s="40">
        <v>11.2</v>
      </c>
      <c r="F169" s="17">
        <f t="shared" si="19"/>
        <v>193.87</v>
      </c>
    </row>
    <row r="170" spans="1:6" ht="12.75">
      <c r="A170" s="24">
        <v>32690</v>
      </c>
      <c r="B170" s="17">
        <v>1512.8</v>
      </c>
      <c r="C170" s="17">
        <v>226.92</v>
      </c>
      <c r="D170" s="17">
        <f t="shared" si="18"/>
        <v>1739.72</v>
      </c>
      <c r="E170" s="40">
        <v>11.2</v>
      </c>
      <c r="F170" s="17">
        <f t="shared" si="19"/>
        <v>194.85</v>
      </c>
    </row>
    <row r="171" spans="1:6" ht="12.75">
      <c r="A171" s="24">
        <v>32721</v>
      </c>
      <c r="B171" s="17">
        <v>1945</v>
      </c>
      <c r="C171" s="17">
        <v>291.75</v>
      </c>
      <c r="D171" s="17">
        <f t="shared" si="18"/>
        <v>2236.75</v>
      </c>
      <c r="E171" s="40">
        <v>11.2</v>
      </c>
      <c r="F171" s="17">
        <f t="shared" si="19"/>
        <v>250.52</v>
      </c>
    </row>
    <row r="172" spans="1:6" ht="12.75">
      <c r="A172" s="24">
        <v>32752</v>
      </c>
      <c r="B172" s="17">
        <v>4516.5</v>
      </c>
      <c r="C172" s="17">
        <v>678</v>
      </c>
      <c r="D172" s="17">
        <f t="shared" si="18"/>
        <v>5194.5</v>
      </c>
      <c r="E172" s="40">
        <v>11.2</v>
      </c>
      <c r="F172" s="17">
        <f t="shared" si="19"/>
        <v>581.78</v>
      </c>
    </row>
    <row r="173" spans="1:6" ht="12.75">
      <c r="A173" s="24">
        <v>32782</v>
      </c>
      <c r="B173" s="17">
        <v>8165</v>
      </c>
      <c r="C173" s="17">
        <v>1225</v>
      </c>
      <c r="D173" s="17">
        <f t="shared" si="18"/>
        <v>9390</v>
      </c>
      <c r="E173" s="40">
        <v>11.2</v>
      </c>
      <c r="F173" s="17">
        <f t="shared" si="19"/>
        <v>1051.68</v>
      </c>
    </row>
    <row r="174" spans="1:6" ht="12.75">
      <c r="A174" s="24">
        <v>32813</v>
      </c>
      <c r="B174" s="17">
        <v>9245</v>
      </c>
      <c r="C174" s="17">
        <v>1386</v>
      </c>
      <c r="D174" s="17">
        <f t="shared" si="18"/>
        <v>10631</v>
      </c>
      <c r="E174" s="40">
        <v>11.2</v>
      </c>
      <c r="F174" s="17">
        <f t="shared" si="19"/>
        <v>1190.67</v>
      </c>
    </row>
    <row r="175" spans="1:6" ht="12.75">
      <c r="A175" s="24">
        <v>32843</v>
      </c>
      <c r="B175" s="17">
        <v>10233</v>
      </c>
      <c r="C175" s="17">
        <v>1535</v>
      </c>
      <c r="D175" s="17">
        <f t="shared" si="18"/>
        <v>11768</v>
      </c>
      <c r="E175" s="40">
        <v>11.2</v>
      </c>
      <c r="F175" s="17">
        <f t="shared" si="19"/>
        <v>1318.02</v>
      </c>
    </row>
    <row r="176" spans="1:6" ht="12.75">
      <c r="A176" s="24" t="s">
        <v>68</v>
      </c>
      <c r="B176" s="17">
        <v>0</v>
      </c>
      <c r="C176" s="17">
        <v>0</v>
      </c>
      <c r="D176" s="17">
        <f t="shared" si="18"/>
        <v>0</v>
      </c>
      <c r="E176" s="40">
        <v>11.2</v>
      </c>
      <c r="F176" s="17">
        <f t="shared" si="19"/>
        <v>0</v>
      </c>
    </row>
    <row r="177" spans="1:6" ht="12.75">
      <c r="A177" s="24">
        <v>32874</v>
      </c>
      <c r="B177" s="17">
        <v>8799</v>
      </c>
      <c r="C177" s="17">
        <v>1320</v>
      </c>
      <c r="D177" s="17">
        <f t="shared" si="18"/>
        <v>10119</v>
      </c>
      <c r="E177" s="40">
        <v>11.2</v>
      </c>
      <c r="F177" s="17">
        <f t="shared" si="19"/>
        <v>1133.33</v>
      </c>
    </row>
    <row r="178" spans="1:6" ht="12.75">
      <c r="A178" s="24">
        <v>32905</v>
      </c>
      <c r="B178" s="17">
        <v>15154</v>
      </c>
      <c r="C178" s="17">
        <v>2273.1</v>
      </c>
      <c r="D178" s="17">
        <f t="shared" si="18"/>
        <v>17427.1</v>
      </c>
      <c r="E178" s="40">
        <v>11.2</v>
      </c>
      <c r="F178" s="17">
        <f t="shared" si="19"/>
        <v>1951.84</v>
      </c>
    </row>
    <row r="179" spans="1:6" ht="12.75">
      <c r="A179" s="24">
        <v>32933</v>
      </c>
      <c r="B179" s="17">
        <v>11300</v>
      </c>
      <c r="C179" s="17">
        <v>1696.5</v>
      </c>
      <c r="D179" s="17">
        <f t="shared" si="18"/>
        <v>12996.5</v>
      </c>
      <c r="E179" s="40">
        <v>11.2</v>
      </c>
      <c r="F179" s="17">
        <f t="shared" si="19"/>
        <v>1455.61</v>
      </c>
    </row>
    <row r="180" spans="1:6" ht="12.75">
      <c r="A180" s="24">
        <v>32964</v>
      </c>
      <c r="B180" s="17">
        <v>13026</v>
      </c>
      <c r="C180" s="17">
        <v>1954</v>
      </c>
      <c r="D180" s="17">
        <f t="shared" si="18"/>
        <v>14980</v>
      </c>
      <c r="E180" s="40">
        <v>11.2</v>
      </c>
      <c r="F180" s="17">
        <f t="shared" si="19"/>
        <v>1677.76</v>
      </c>
    </row>
    <row r="181" spans="1:6" ht="12.75">
      <c r="A181" s="24">
        <v>32994</v>
      </c>
      <c r="B181" s="17">
        <v>67961</v>
      </c>
      <c r="C181" s="17">
        <v>10195</v>
      </c>
      <c r="D181" s="17">
        <f t="shared" si="18"/>
        <v>78156</v>
      </c>
      <c r="E181" s="40">
        <v>11.2</v>
      </c>
      <c r="F181" s="17">
        <f t="shared" si="19"/>
        <v>8753.47</v>
      </c>
    </row>
    <row r="182" spans="1:6" ht="12.75">
      <c r="A182" s="24">
        <v>33025</v>
      </c>
      <c r="B182" s="17">
        <v>79638</v>
      </c>
      <c r="C182" s="17">
        <v>11946</v>
      </c>
      <c r="D182" s="17">
        <f aca="true" t="shared" si="20" ref="D182:D197">B182+C182</f>
        <v>91584</v>
      </c>
      <c r="E182" s="40">
        <v>11.2</v>
      </c>
      <c r="F182" s="17">
        <f aca="true" t="shared" si="21" ref="F182:F197">D182*E182%</f>
        <v>10257.41</v>
      </c>
    </row>
    <row r="183" spans="1:6" ht="12.75">
      <c r="A183" s="24">
        <v>33055</v>
      </c>
      <c r="B183" s="17">
        <v>69870</v>
      </c>
      <c r="C183" s="17">
        <v>10480</v>
      </c>
      <c r="D183" s="17">
        <f t="shared" si="20"/>
        <v>80350</v>
      </c>
      <c r="E183" s="40">
        <v>11.2</v>
      </c>
      <c r="F183" s="17">
        <f t="shared" si="21"/>
        <v>8999.2</v>
      </c>
    </row>
    <row r="184" spans="1:6" ht="12.75">
      <c r="A184" s="24">
        <v>33086</v>
      </c>
      <c r="B184" s="17">
        <v>112175</v>
      </c>
      <c r="C184" s="17">
        <v>16827</v>
      </c>
      <c r="D184" s="17">
        <f t="shared" si="20"/>
        <v>129002</v>
      </c>
      <c r="E184" s="40">
        <v>11.2</v>
      </c>
      <c r="F184" s="17">
        <f t="shared" si="21"/>
        <v>14448.22</v>
      </c>
    </row>
    <row r="185" spans="1:6" ht="12.75">
      <c r="A185" s="24">
        <v>33117</v>
      </c>
      <c r="B185" s="17">
        <v>143688</v>
      </c>
      <c r="C185" s="17">
        <v>21552</v>
      </c>
      <c r="D185" s="17">
        <f t="shared" si="20"/>
        <v>165240</v>
      </c>
      <c r="E185" s="40">
        <v>11.2</v>
      </c>
      <c r="F185" s="17">
        <f t="shared" si="21"/>
        <v>18506.88</v>
      </c>
    </row>
    <row r="186" spans="1:6" ht="12.75">
      <c r="A186" s="24">
        <v>33147</v>
      </c>
      <c r="B186" s="17">
        <v>158382</v>
      </c>
      <c r="C186" s="17">
        <v>23757</v>
      </c>
      <c r="D186" s="17">
        <f t="shared" si="20"/>
        <v>182139</v>
      </c>
      <c r="E186" s="40">
        <v>11.2</v>
      </c>
      <c r="F186" s="17">
        <f t="shared" si="21"/>
        <v>20399.57</v>
      </c>
    </row>
    <row r="187" spans="1:6" ht="12.75">
      <c r="A187" s="24">
        <v>33178</v>
      </c>
      <c r="B187" s="17">
        <v>158066</v>
      </c>
      <c r="C187" s="17">
        <v>23709</v>
      </c>
      <c r="D187" s="17">
        <f t="shared" si="20"/>
        <v>181775</v>
      </c>
      <c r="E187" s="40">
        <v>11.2</v>
      </c>
      <c r="F187" s="17">
        <f t="shared" si="21"/>
        <v>20358.8</v>
      </c>
    </row>
    <row r="188" spans="1:6" ht="12.75">
      <c r="A188" s="24">
        <v>33208</v>
      </c>
      <c r="B188" s="17">
        <v>141118</v>
      </c>
      <c r="C188" s="17">
        <v>21167</v>
      </c>
      <c r="D188" s="17">
        <f t="shared" si="20"/>
        <v>162285</v>
      </c>
      <c r="E188" s="40">
        <v>11.2</v>
      </c>
      <c r="F188" s="17">
        <f t="shared" si="21"/>
        <v>18175.92</v>
      </c>
    </row>
    <row r="189" spans="1:6" ht="12.75">
      <c r="A189" s="24" t="s">
        <v>69</v>
      </c>
      <c r="B189" s="17">
        <v>0</v>
      </c>
      <c r="C189" s="17">
        <v>0</v>
      </c>
      <c r="D189" s="17">
        <f t="shared" si="20"/>
        <v>0</v>
      </c>
      <c r="E189" s="40">
        <v>11.2</v>
      </c>
      <c r="F189" s="17">
        <f t="shared" si="21"/>
        <v>0</v>
      </c>
    </row>
    <row r="190" spans="1:6" ht="12.75">
      <c r="A190" s="24">
        <v>33239</v>
      </c>
      <c r="B190" s="17">
        <v>112013</v>
      </c>
      <c r="C190" s="17">
        <v>16802</v>
      </c>
      <c r="D190" s="17">
        <f t="shared" si="20"/>
        <v>128815</v>
      </c>
      <c r="E190" s="40">
        <v>11.2</v>
      </c>
      <c r="F190" s="17">
        <f t="shared" si="21"/>
        <v>14427.28</v>
      </c>
    </row>
    <row r="191" spans="1:6" ht="12.75">
      <c r="A191" s="24">
        <v>33270</v>
      </c>
      <c r="B191" s="17">
        <v>239716</v>
      </c>
      <c r="C191" s="17">
        <v>35957</v>
      </c>
      <c r="D191" s="17">
        <f t="shared" si="20"/>
        <v>275673</v>
      </c>
      <c r="E191" s="40">
        <v>11.2</v>
      </c>
      <c r="F191" s="17">
        <f t="shared" si="21"/>
        <v>30875.38</v>
      </c>
    </row>
    <row r="192" spans="1:6" ht="12.75">
      <c r="A192" s="24">
        <v>33298</v>
      </c>
      <c r="B192" s="17">
        <v>178564</v>
      </c>
      <c r="C192" s="17">
        <v>26784</v>
      </c>
      <c r="D192" s="17">
        <f t="shared" si="20"/>
        <v>205348</v>
      </c>
      <c r="E192" s="40">
        <v>11.2</v>
      </c>
      <c r="F192" s="17">
        <f t="shared" si="21"/>
        <v>22998.98</v>
      </c>
    </row>
    <row r="193" spans="1:6" ht="12.75">
      <c r="A193" s="24">
        <v>33329</v>
      </c>
      <c r="B193" s="17">
        <v>414743</v>
      </c>
      <c r="C193" s="17">
        <v>62210</v>
      </c>
      <c r="D193" s="17">
        <f t="shared" si="20"/>
        <v>476953</v>
      </c>
      <c r="E193" s="40">
        <v>11.2</v>
      </c>
      <c r="F193" s="17">
        <f t="shared" si="21"/>
        <v>53418.74</v>
      </c>
    </row>
    <row r="194" spans="1:6" ht="12.75">
      <c r="A194" s="24">
        <v>33359</v>
      </c>
      <c r="B194" s="17">
        <v>472270</v>
      </c>
      <c r="C194" s="17">
        <v>52840</v>
      </c>
      <c r="D194" s="17">
        <f t="shared" si="20"/>
        <v>525110</v>
      </c>
      <c r="E194" s="40">
        <v>11.2</v>
      </c>
      <c r="F194" s="17">
        <f t="shared" si="21"/>
        <v>58812.32</v>
      </c>
    </row>
    <row r="195" spans="1:6" ht="12.75">
      <c r="A195" s="24">
        <v>33390</v>
      </c>
      <c r="B195" s="17">
        <v>510348</v>
      </c>
      <c r="C195" s="17">
        <v>61550</v>
      </c>
      <c r="D195" s="17">
        <f t="shared" si="20"/>
        <v>571898</v>
      </c>
      <c r="E195" s="40">
        <v>11.2</v>
      </c>
      <c r="F195" s="17">
        <f t="shared" si="21"/>
        <v>64052.58</v>
      </c>
    </row>
    <row r="196" spans="1:6" ht="12.75">
      <c r="A196" s="24">
        <v>33420</v>
      </c>
      <c r="B196" s="17">
        <v>338996</v>
      </c>
      <c r="C196" s="17">
        <v>46349</v>
      </c>
      <c r="D196" s="17">
        <f t="shared" si="20"/>
        <v>385345</v>
      </c>
      <c r="E196" s="40">
        <v>11.2</v>
      </c>
      <c r="F196" s="17">
        <f t="shared" si="21"/>
        <v>43158.64</v>
      </c>
    </row>
    <row r="197" spans="1:6" ht="12.75">
      <c r="A197" s="24">
        <v>33451</v>
      </c>
      <c r="B197" s="17">
        <v>290319</v>
      </c>
      <c r="C197" s="17">
        <v>43546</v>
      </c>
      <c r="D197" s="17">
        <f t="shared" si="20"/>
        <v>333865</v>
      </c>
      <c r="E197" s="40">
        <v>11.2</v>
      </c>
      <c r="F197" s="17">
        <f t="shared" si="21"/>
        <v>37392.88</v>
      </c>
    </row>
    <row r="198" spans="1:6" ht="12.75">
      <c r="A198" s="24">
        <v>33482</v>
      </c>
      <c r="B198" s="17">
        <v>193965</v>
      </c>
      <c r="C198" s="17">
        <v>28019</v>
      </c>
      <c r="D198" s="17">
        <f aca="true" t="shared" si="22" ref="D198:D204">B198+C198</f>
        <v>221984</v>
      </c>
      <c r="E198" s="40">
        <v>11.2</v>
      </c>
      <c r="F198" s="17">
        <f aca="true" t="shared" si="23" ref="F198:F204">D198*E198%</f>
        <v>24862.21</v>
      </c>
    </row>
    <row r="199" spans="1:6" ht="12.75">
      <c r="A199" s="24">
        <v>33512</v>
      </c>
      <c r="B199" s="17">
        <v>511316</v>
      </c>
      <c r="C199" s="17">
        <v>76696</v>
      </c>
      <c r="D199" s="17">
        <f t="shared" si="22"/>
        <v>588012</v>
      </c>
      <c r="E199" s="40">
        <v>11.2</v>
      </c>
      <c r="F199" s="17">
        <f t="shared" si="23"/>
        <v>65857.34</v>
      </c>
    </row>
    <row r="200" spans="1:6" ht="12.75">
      <c r="A200" s="24">
        <v>33543</v>
      </c>
      <c r="B200" s="17">
        <v>802630</v>
      </c>
      <c r="C200" s="17">
        <v>120446</v>
      </c>
      <c r="D200" s="17">
        <f t="shared" si="22"/>
        <v>923076</v>
      </c>
      <c r="E200" s="40">
        <v>11.2</v>
      </c>
      <c r="F200" s="17">
        <f t="shared" si="23"/>
        <v>103384.51</v>
      </c>
    </row>
    <row r="201" spans="1:6" ht="12.75">
      <c r="A201" s="24">
        <v>33573</v>
      </c>
      <c r="B201" s="17">
        <v>587903</v>
      </c>
      <c r="C201" s="17">
        <v>88185</v>
      </c>
      <c r="D201" s="17">
        <f t="shared" si="22"/>
        <v>676088</v>
      </c>
      <c r="E201" s="40">
        <v>11.2</v>
      </c>
      <c r="F201" s="17">
        <f t="shared" si="23"/>
        <v>75721.86</v>
      </c>
    </row>
    <row r="202" spans="1:6" ht="12.75">
      <c r="A202" s="24" t="s">
        <v>70</v>
      </c>
      <c r="B202" s="17">
        <v>0</v>
      </c>
      <c r="C202" s="17">
        <v>0</v>
      </c>
      <c r="D202" s="17">
        <f t="shared" si="22"/>
        <v>0</v>
      </c>
      <c r="E202" s="40">
        <v>11.2</v>
      </c>
      <c r="F202" s="17">
        <f t="shared" si="23"/>
        <v>0</v>
      </c>
    </row>
    <row r="203" spans="1:6" ht="12.75">
      <c r="A203" s="24">
        <v>33604</v>
      </c>
      <c r="B203" s="17">
        <v>562901</v>
      </c>
      <c r="C203" s="17">
        <v>84534</v>
      </c>
      <c r="D203" s="17">
        <f t="shared" si="22"/>
        <v>647435</v>
      </c>
      <c r="E203" s="40">
        <v>11.2</v>
      </c>
      <c r="F203" s="17">
        <f t="shared" si="23"/>
        <v>72512.72</v>
      </c>
    </row>
    <row r="204" spans="1:6" ht="12.75">
      <c r="A204" s="24">
        <v>33635</v>
      </c>
      <c r="B204" s="17">
        <v>126883.59</v>
      </c>
      <c r="C204" s="17">
        <v>14682.6</v>
      </c>
      <c r="D204" s="17">
        <f t="shared" si="22"/>
        <v>141566.19</v>
      </c>
      <c r="E204" s="40">
        <v>11.2</v>
      </c>
      <c r="F204" s="17">
        <f t="shared" si="23"/>
        <v>15855.41</v>
      </c>
    </row>
    <row r="206" spans="2:6" ht="12.75">
      <c r="B206" s="10">
        <f>SUM(B21:B205)</f>
        <v>105940364.15</v>
      </c>
      <c r="C206" s="10">
        <f>SUM(C21:C205)</f>
        <v>1264966.52</v>
      </c>
      <c r="D206" s="10">
        <f>SUM(D21:D205)</f>
        <v>107205330.67</v>
      </c>
      <c r="F206" s="10">
        <f>SUM(F21:F205)</f>
        <v>12006997.02</v>
      </c>
    </row>
  </sheetData>
  <printOptions/>
  <pageMargins left="1.23" right="0.75" top="1" bottom="0.73" header="0.98" footer="0.492125985"/>
  <pageSetup horizontalDpi="120" verticalDpi="120" orientation="portrait" r:id="rId1"/>
  <headerFooter alignWithMargins="0">
    <oddHeader>&amp;C &amp;RAnexo: 06
Folha : 0&amp;P</oddHeader>
    <oddFooter xml:space="preserve">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6:H5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4.57421875" style="0" customWidth="1"/>
    <col min="3" max="3" width="13.57421875" style="0" customWidth="1"/>
    <col min="4" max="6" width="14.00390625" style="0" customWidth="1"/>
    <col min="7" max="7" width="12.8515625" style="0" customWidth="1"/>
    <col min="8" max="8" width="13.8515625" style="0" customWidth="1"/>
    <col min="9" max="9" width="13.28125" style="0" customWidth="1"/>
    <col min="10" max="16384" width="11.421875" style="0" customWidth="1"/>
  </cols>
  <sheetData>
    <row r="6" ht="12.75">
      <c r="A6" t="s">
        <v>211</v>
      </c>
    </row>
    <row r="7" ht="12.75">
      <c r="A7" s="23"/>
    </row>
    <row r="10" ht="12.75">
      <c r="A10" t="s">
        <v>223</v>
      </c>
    </row>
    <row r="11" ht="12.75">
      <c r="A11" t="s">
        <v>224</v>
      </c>
    </row>
    <row r="12" ht="13.5" thickBot="1"/>
    <row r="13" spans="1:8" ht="14.25" thickBot="1" thickTop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47</v>
      </c>
      <c r="F13" s="12" t="s">
        <v>48</v>
      </c>
      <c r="G13" s="12" t="s">
        <v>85</v>
      </c>
      <c r="H13" s="12" t="s">
        <v>86</v>
      </c>
    </row>
    <row r="14" ht="14.25" thickBot="1" thickTop="1"/>
    <row r="15" spans="1:8" s="49" customFormat="1" ht="13.5" thickTop="1">
      <c r="A15" s="46" t="s">
        <v>13</v>
      </c>
      <c r="B15" s="47" t="s">
        <v>38</v>
      </c>
      <c r="C15" s="47" t="s">
        <v>214</v>
      </c>
      <c r="D15" s="47" t="s">
        <v>38</v>
      </c>
      <c r="E15" s="47" t="s">
        <v>217</v>
      </c>
      <c r="F15" s="47" t="s">
        <v>49</v>
      </c>
      <c r="G15" s="47" t="s">
        <v>62</v>
      </c>
      <c r="H15" s="48" t="s">
        <v>76</v>
      </c>
    </row>
    <row r="16" spans="1:8" s="49" customFormat="1" ht="12.75">
      <c r="A16" s="50"/>
      <c r="B16" s="51" t="s">
        <v>212</v>
      </c>
      <c r="C16" s="51" t="s">
        <v>212</v>
      </c>
      <c r="D16" s="51" t="s">
        <v>212</v>
      </c>
      <c r="E16" s="51" t="s">
        <v>218</v>
      </c>
      <c r="F16" s="51" t="s">
        <v>212</v>
      </c>
      <c r="G16" s="51"/>
      <c r="H16" s="52" t="s">
        <v>78</v>
      </c>
    </row>
    <row r="17" spans="1:8" s="49" customFormat="1" ht="12.75">
      <c r="A17" s="50"/>
      <c r="B17" s="51" t="s">
        <v>213</v>
      </c>
      <c r="C17" s="51"/>
      <c r="D17" s="51" t="s">
        <v>215</v>
      </c>
      <c r="E17" s="51"/>
      <c r="F17" s="51"/>
      <c r="G17" s="51"/>
      <c r="H17" s="52"/>
    </row>
    <row r="18" spans="1:8" s="49" customFormat="1" ht="12.75">
      <c r="A18" s="50"/>
      <c r="B18" s="51"/>
      <c r="C18" s="59"/>
      <c r="D18" s="59"/>
      <c r="E18" s="59"/>
      <c r="F18" s="59"/>
      <c r="G18" s="60"/>
      <c r="H18" s="52"/>
    </row>
    <row r="19" spans="1:8" s="49" customFormat="1" ht="12.75">
      <c r="A19" s="50"/>
      <c r="B19" s="51"/>
      <c r="C19" s="51"/>
      <c r="D19" s="51"/>
      <c r="E19" s="51"/>
      <c r="F19" s="51"/>
      <c r="G19" s="51"/>
      <c r="H19" s="52"/>
    </row>
    <row r="20" spans="1:8" s="49" customFormat="1" ht="12.75" customHeight="1" thickBot="1">
      <c r="A20" s="53"/>
      <c r="B20" s="54"/>
      <c r="C20" s="54"/>
      <c r="D20" s="54" t="s">
        <v>216</v>
      </c>
      <c r="E20" s="54"/>
      <c r="F20" s="54" t="s">
        <v>219</v>
      </c>
      <c r="G20" s="54" t="s">
        <v>82</v>
      </c>
      <c r="H20" s="55" t="s">
        <v>83</v>
      </c>
    </row>
    <row r="21" ht="13.5" thickTop="1"/>
    <row r="22" spans="1:8" ht="12.75">
      <c r="A22" s="24">
        <v>32721</v>
      </c>
      <c r="B22" s="17">
        <v>18</v>
      </c>
      <c r="C22" s="26">
        <v>50</v>
      </c>
      <c r="D22" s="17">
        <f>B22*C22%</f>
        <v>9</v>
      </c>
      <c r="E22" s="17">
        <f>'07'!B22/220</f>
        <v>4.74</v>
      </c>
      <c r="F22" s="17">
        <f>D22*E22</f>
        <v>42.66</v>
      </c>
      <c r="G22" s="17">
        <f>F22*11.2%</f>
        <v>4.78</v>
      </c>
      <c r="H22" s="17">
        <f>F22+G22</f>
        <v>47.44</v>
      </c>
    </row>
    <row r="23" spans="1:8" ht="12.75">
      <c r="A23" s="24">
        <v>32752</v>
      </c>
      <c r="B23" s="17">
        <v>18</v>
      </c>
      <c r="C23" s="26">
        <v>50</v>
      </c>
      <c r="D23" s="17">
        <f aca="true" t="shared" si="0" ref="D23:D55">B23*C23%</f>
        <v>9</v>
      </c>
      <c r="E23" s="17">
        <f>'07'!B23/220</f>
        <v>23.61</v>
      </c>
      <c r="F23" s="17">
        <f aca="true" t="shared" si="1" ref="F23:F55">D23*E23</f>
        <v>212.49</v>
      </c>
      <c r="G23" s="17">
        <f aca="true" t="shared" si="2" ref="G23:G55">F23*11.2%</f>
        <v>23.8</v>
      </c>
      <c r="H23" s="17">
        <f aca="true" t="shared" si="3" ref="H23:H55">F23+G23</f>
        <v>236.29</v>
      </c>
    </row>
    <row r="24" spans="1:8" ht="12.75">
      <c r="A24" s="24">
        <v>32782</v>
      </c>
      <c r="B24" s="17">
        <v>18</v>
      </c>
      <c r="C24" s="26">
        <v>50</v>
      </c>
      <c r="D24" s="17">
        <f t="shared" si="0"/>
        <v>9</v>
      </c>
      <c r="E24" s="17">
        <f>'07'!B24/220</f>
        <v>42.68</v>
      </c>
      <c r="F24" s="17">
        <f t="shared" si="1"/>
        <v>384.12</v>
      </c>
      <c r="G24" s="17">
        <f t="shared" si="2"/>
        <v>43.02</v>
      </c>
      <c r="H24" s="17">
        <f t="shared" si="3"/>
        <v>427.14</v>
      </c>
    </row>
    <row r="25" spans="1:8" ht="12.75">
      <c r="A25" s="24">
        <v>32813</v>
      </c>
      <c r="B25" s="17">
        <v>18</v>
      </c>
      <c r="C25" s="26">
        <v>50</v>
      </c>
      <c r="D25" s="17">
        <f t="shared" si="0"/>
        <v>9</v>
      </c>
      <c r="E25" s="17">
        <f>'07'!B25/220</f>
        <v>48.32</v>
      </c>
      <c r="F25" s="17">
        <f t="shared" si="1"/>
        <v>434.88</v>
      </c>
      <c r="G25" s="17">
        <f t="shared" si="2"/>
        <v>48.71</v>
      </c>
      <c r="H25" s="17">
        <f t="shared" si="3"/>
        <v>483.59</v>
      </c>
    </row>
    <row r="26" spans="1:8" ht="12.75">
      <c r="A26" s="24">
        <v>32843</v>
      </c>
      <c r="B26" s="17">
        <v>18</v>
      </c>
      <c r="C26" s="26">
        <v>50</v>
      </c>
      <c r="D26" s="17">
        <f t="shared" si="0"/>
        <v>9</v>
      </c>
      <c r="E26" s="17">
        <f>'07'!B26/220</f>
        <v>53.49</v>
      </c>
      <c r="F26" s="17">
        <f t="shared" si="1"/>
        <v>481.41</v>
      </c>
      <c r="G26" s="17">
        <f t="shared" si="2"/>
        <v>53.92</v>
      </c>
      <c r="H26" s="17">
        <f t="shared" si="3"/>
        <v>535.33</v>
      </c>
    </row>
    <row r="27" spans="1:8" ht="12.75">
      <c r="A27" s="24" t="s">
        <v>68</v>
      </c>
      <c r="B27" s="17">
        <v>0</v>
      </c>
      <c r="C27" s="26">
        <v>50</v>
      </c>
      <c r="D27" s="17">
        <f t="shared" si="0"/>
        <v>0</v>
      </c>
      <c r="E27" s="17">
        <f>'07'!B27/220</f>
        <v>0</v>
      </c>
      <c r="F27" s="17">
        <f t="shared" si="1"/>
        <v>0</v>
      </c>
      <c r="G27" s="17">
        <f t="shared" si="2"/>
        <v>0</v>
      </c>
      <c r="H27" s="17">
        <f t="shared" si="3"/>
        <v>0</v>
      </c>
    </row>
    <row r="28" spans="1:8" ht="12.75">
      <c r="A28" s="24">
        <v>32874</v>
      </c>
      <c r="B28" s="17">
        <v>18</v>
      </c>
      <c r="C28" s="26">
        <v>50</v>
      </c>
      <c r="D28" s="17">
        <f t="shared" si="0"/>
        <v>9</v>
      </c>
      <c r="E28" s="17">
        <f>'07'!B28/220</f>
        <v>46</v>
      </c>
      <c r="F28" s="17">
        <f t="shared" si="1"/>
        <v>414</v>
      </c>
      <c r="G28" s="17">
        <f t="shared" si="2"/>
        <v>46.37</v>
      </c>
      <c r="H28" s="17">
        <f t="shared" si="3"/>
        <v>460.37</v>
      </c>
    </row>
    <row r="29" spans="1:8" ht="12.75">
      <c r="A29" s="24">
        <v>32905</v>
      </c>
      <c r="B29" s="17">
        <v>18</v>
      </c>
      <c r="C29" s="26">
        <v>50</v>
      </c>
      <c r="D29" s="17">
        <f t="shared" si="0"/>
        <v>9</v>
      </c>
      <c r="E29" s="17">
        <f>'07'!B29/220</f>
        <v>79.21</v>
      </c>
      <c r="F29" s="17">
        <f t="shared" si="1"/>
        <v>712.89</v>
      </c>
      <c r="G29" s="17">
        <f t="shared" si="2"/>
        <v>79.84</v>
      </c>
      <c r="H29" s="17">
        <f t="shared" si="3"/>
        <v>792.73</v>
      </c>
    </row>
    <row r="30" spans="1:8" ht="12.75">
      <c r="A30" s="24">
        <v>32933</v>
      </c>
      <c r="B30" s="17">
        <v>18</v>
      </c>
      <c r="C30" s="26">
        <v>50</v>
      </c>
      <c r="D30" s="17">
        <f t="shared" si="0"/>
        <v>9</v>
      </c>
      <c r="E30" s="17">
        <f>'07'!B30/220</f>
        <v>59.08</v>
      </c>
      <c r="F30" s="17">
        <f t="shared" si="1"/>
        <v>531.72</v>
      </c>
      <c r="G30" s="17">
        <f t="shared" si="2"/>
        <v>59.55</v>
      </c>
      <c r="H30" s="17">
        <f t="shared" si="3"/>
        <v>591.27</v>
      </c>
    </row>
    <row r="31" spans="1:8" ht="12.75">
      <c r="A31" s="24">
        <v>32964</v>
      </c>
      <c r="B31" s="17">
        <v>18</v>
      </c>
      <c r="C31" s="26">
        <v>50</v>
      </c>
      <c r="D31" s="17">
        <f t="shared" si="0"/>
        <v>9</v>
      </c>
      <c r="E31" s="17">
        <f>'07'!B31/220</f>
        <v>68.09</v>
      </c>
      <c r="F31" s="17">
        <f t="shared" si="1"/>
        <v>612.81</v>
      </c>
      <c r="G31" s="17">
        <f t="shared" si="2"/>
        <v>68.63</v>
      </c>
      <c r="H31" s="17">
        <f t="shared" si="3"/>
        <v>681.44</v>
      </c>
    </row>
    <row r="32" spans="1:8" ht="12.75">
      <c r="A32" s="24">
        <v>32994</v>
      </c>
      <c r="B32" s="17">
        <v>18</v>
      </c>
      <c r="C32" s="26">
        <v>50</v>
      </c>
      <c r="D32" s="17">
        <f t="shared" si="0"/>
        <v>9</v>
      </c>
      <c r="E32" s="17">
        <f>'07'!B32/220</f>
        <v>355.25</v>
      </c>
      <c r="F32" s="17">
        <f t="shared" si="1"/>
        <v>3197.25</v>
      </c>
      <c r="G32" s="17">
        <f t="shared" si="2"/>
        <v>358.09</v>
      </c>
      <c r="H32" s="17">
        <f t="shared" si="3"/>
        <v>3555.34</v>
      </c>
    </row>
    <row r="33" spans="1:8" ht="12.75">
      <c r="A33" s="24">
        <v>33025</v>
      </c>
      <c r="B33" s="17">
        <v>18</v>
      </c>
      <c r="C33" s="26">
        <v>50</v>
      </c>
      <c r="D33" s="17">
        <f t="shared" si="0"/>
        <v>9</v>
      </c>
      <c r="E33" s="17">
        <f>'07'!B33/220</f>
        <v>416.29</v>
      </c>
      <c r="F33" s="17">
        <f t="shared" si="1"/>
        <v>3746.61</v>
      </c>
      <c r="G33" s="17">
        <f t="shared" si="2"/>
        <v>419.62</v>
      </c>
      <c r="H33" s="17">
        <f t="shared" si="3"/>
        <v>4166.23</v>
      </c>
    </row>
    <row r="34" spans="1:8" ht="12.75">
      <c r="A34" s="24">
        <v>33055</v>
      </c>
      <c r="B34" s="17">
        <v>18</v>
      </c>
      <c r="C34" s="26">
        <v>50</v>
      </c>
      <c r="D34" s="17">
        <f t="shared" si="0"/>
        <v>9</v>
      </c>
      <c r="E34" s="17">
        <f>'07'!B34/220</f>
        <v>365.23</v>
      </c>
      <c r="F34" s="17">
        <f t="shared" si="1"/>
        <v>3287.07</v>
      </c>
      <c r="G34" s="17">
        <f t="shared" si="2"/>
        <v>368.15</v>
      </c>
      <c r="H34" s="17">
        <f t="shared" si="3"/>
        <v>3655.22</v>
      </c>
    </row>
    <row r="35" spans="1:8" ht="12.75">
      <c r="A35" s="24">
        <v>33086</v>
      </c>
      <c r="B35" s="17">
        <v>18</v>
      </c>
      <c r="C35" s="26">
        <v>50</v>
      </c>
      <c r="D35" s="17">
        <f t="shared" si="0"/>
        <v>9</v>
      </c>
      <c r="E35" s="17">
        <f>'07'!B35/220</f>
        <v>586.37</v>
      </c>
      <c r="F35" s="17">
        <f t="shared" si="1"/>
        <v>5277.33</v>
      </c>
      <c r="G35" s="17">
        <f t="shared" si="2"/>
        <v>591.06</v>
      </c>
      <c r="H35" s="17">
        <f t="shared" si="3"/>
        <v>5868.39</v>
      </c>
    </row>
    <row r="36" spans="1:8" ht="12.75">
      <c r="A36" s="24">
        <v>33117</v>
      </c>
      <c r="B36" s="17">
        <v>18</v>
      </c>
      <c r="C36" s="26">
        <v>50</v>
      </c>
      <c r="D36" s="17">
        <f t="shared" si="0"/>
        <v>9</v>
      </c>
      <c r="E36" s="17">
        <f>'07'!B36/220</f>
        <v>751.09</v>
      </c>
      <c r="F36" s="17">
        <f t="shared" si="1"/>
        <v>6759.81</v>
      </c>
      <c r="G36" s="17">
        <f t="shared" si="2"/>
        <v>757.1</v>
      </c>
      <c r="H36" s="17">
        <f t="shared" si="3"/>
        <v>7516.91</v>
      </c>
    </row>
    <row r="37" spans="1:8" ht="12.75">
      <c r="A37" s="24">
        <v>33147</v>
      </c>
      <c r="B37" s="17">
        <v>18</v>
      </c>
      <c r="C37" s="26">
        <v>50</v>
      </c>
      <c r="D37" s="17">
        <f t="shared" si="0"/>
        <v>9</v>
      </c>
      <c r="E37" s="17">
        <f>'07'!B37/220</f>
        <v>827.9</v>
      </c>
      <c r="F37" s="17">
        <f t="shared" si="1"/>
        <v>7451.1</v>
      </c>
      <c r="G37" s="17">
        <f t="shared" si="2"/>
        <v>834.52</v>
      </c>
      <c r="H37" s="17">
        <f t="shared" si="3"/>
        <v>8285.62</v>
      </c>
    </row>
    <row r="38" spans="1:8" ht="12.75">
      <c r="A38" s="24">
        <v>33178</v>
      </c>
      <c r="B38" s="17">
        <v>18</v>
      </c>
      <c r="C38" s="26">
        <v>50</v>
      </c>
      <c r="D38" s="17">
        <f t="shared" si="0"/>
        <v>9</v>
      </c>
      <c r="E38" s="17">
        <f>'07'!B38/220</f>
        <v>826.25</v>
      </c>
      <c r="F38" s="17">
        <f t="shared" si="1"/>
        <v>7436.25</v>
      </c>
      <c r="G38" s="17">
        <f t="shared" si="2"/>
        <v>832.86</v>
      </c>
      <c r="H38" s="17">
        <f t="shared" si="3"/>
        <v>8269.11</v>
      </c>
    </row>
    <row r="39" spans="1:8" ht="12.75">
      <c r="A39" s="24">
        <v>33208</v>
      </c>
      <c r="B39" s="17">
        <v>18</v>
      </c>
      <c r="C39" s="26">
        <v>50</v>
      </c>
      <c r="D39" s="17">
        <f t="shared" si="0"/>
        <v>9</v>
      </c>
      <c r="E39" s="17">
        <f>'07'!B39/220</f>
        <v>737.66</v>
      </c>
      <c r="F39" s="17">
        <f t="shared" si="1"/>
        <v>6638.94</v>
      </c>
      <c r="G39" s="17">
        <f t="shared" si="2"/>
        <v>743.56</v>
      </c>
      <c r="H39" s="17">
        <f t="shared" si="3"/>
        <v>7382.5</v>
      </c>
    </row>
    <row r="40" spans="1:8" ht="12.75">
      <c r="A40" s="24" t="s">
        <v>69</v>
      </c>
      <c r="B40" s="17">
        <v>0</v>
      </c>
      <c r="C40" s="26">
        <v>50</v>
      </c>
      <c r="D40" s="17">
        <f t="shared" si="0"/>
        <v>0</v>
      </c>
      <c r="E40" s="17">
        <f>'07'!B40/220</f>
        <v>0</v>
      </c>
      <c r="F40" s="17">
        <f t="shared" si="1"/>
        <v>0</v>
      </c>
      <c r="G40" s="17">
        <f t="shared" si="2"/>
        <v>0</v>
      </c>
      <c r="H40" s="17">
        <f t="shared" si="3"/>
        <v>0</v>
      </c>
    </row>
    <row r="41" spans="1:8" ht="12.75">
      <c r="A41" s="24">
        <v>33239</v>
      </c>
      <c r="B41" s="17">
        <v>18</v>
      </c>
      <c r="C41" s="26">
        <v>50</v>
      </c>
      <c r="D41" s="17">
        <f t="shared" si="0"/>
        <v>9</v>
      </c>
      <c r="E41" s="17">
        <f>'07'!B41/220</f>
        <v>585.52</v>
      </c>
      <c r="F41" s="17">
        <f t="shared" si="1"/>
        <v>5269.68</v>
      </c>
      <c r="G41" s="17">
        <f t="shared" si="2"/>
        <v>590.2</v>
      </c>
      <c r="H41" s="17">
        <f t="shared" si="3"/>
        <v>5859.88</v>
      </c>
    </row>
    <row r="42" spans="1:8" ht="12.75">
      <c r="A42" s="24">
        <v>33270</v>
      </c>
      <c r="B42" s="17">
        <v>18</v>
      </c>
      <c r="C42" s="26">
        <v>50</v>
      </c>
      <c r="D42" s="17">
        <f t="shared" si="0"/>
        <v>9</v>
      </c>
      <c r="E42" s="17">
        <f>'07'!B42/220</f>
        <v>1253.06</v>
      </c>
      <c r="F42" s="17">
        <f t="shared" si="1"/>
        <v>11277.54</v>
      </c>
      <c r="G42" s="17">
        <f t="shared" si="2"/>
        <v>1263.08</v>
      </c>
      <c r="H42" s="17">
        <f t="shared" si="3"/>
        <v>12540.62</v>
      </c>
    </row>
    <row r="43" spans="1:8" ht="12.75">
      <c r="A43" s="24">
        <v>33298</v>
      </c>
      <c r="B43" s="17">
        <v>18</v>
      </c>
      <c r="C43" s="26">
        <v>50</v>
      </c>
      <c r="D43" s="17">
        <f t="shared" si="0"/>
        <v>9</v>
      </c>
      <c r="E43" s="17">
        <f>'07'!B43/220</f>
        <v>933.4</v>
      </c>
      <c r="F43" s="17">
        <f t="shared" si="1"/>
        <v>8400.6</v>
      </c>
      <c r="G43" s="17">
        <f t="shared" si="2"/>
        <v>940.87</v>
      </c>
      <c r="H43" s="17">
        <f t="shared" si="3"/>
        <v>9341.47</v>
      </c>
    </row>
    <row r="44" spans="1:8" ht="12.75">
      <c r="A44" s="24">
        <v>33329</v>
      </c>
      <c r="B44" s="17">
        <v>18</v>
      </c>
      <c r="C44" s="26">
        <v>50</v>
      </c>
      <c r="D44" s="17">
        <f t="shared" si="0"/>
        <v>9</v>
      </c>
      <c r="E44" s="17">
        <f>'07'!B44/220</f>
        <v>2167.97</v>
      </c>
      <c r="F44" s="17">
        <f t="shared" si="1"/>
        <v>19511.73</v>
      </c>
      <c r="G44" s="17">
        <f t="shared" si="2"/>
        <v>2185.31</v>
      </c>
      <c r="H44" s="17">
        <f t="shared" si="3"/>
        <v>21697.04</v>
      </c>
    </row>
    <row r="45" spans="1:8" ht="12.75">
      <c r="A45" s="24">
        <v>33359</v>
      </c>
      <c r="B45" s="17">
        <v>18</v>
      </c>
      <c r="C45" s="26">
        <v>50</v>
      </c>
      <c r="D45" s="17">
        <f t="shared" si="0"/>
        <v>9</v>
      </c>
      <c r="E45" s="17">
        <f>'07'!B45/220</f>
        <v>2386.86</v>
      </c>
      <c r="F45" s="17">
        <f t="shared" si="1"/>
        <v>21481.74</v>
      </c>
      <c r="G45" s="17">
        <f t="shared" si="2"/>
        <v>2405.95</v>
      </c>
      <c r="H45" s="17">
        <f t="shared" si="3"/>
        <v>23887.69</v>
      </c>
    </row>
    <row r="46" spans="1:8" ht="12.75">
      <c r="A46" s="24">
        <v>33390</v>
      </c>
      <c r="B46" s="17">
        <v>18</v>
      </c>
      <c r="C46" s="26">
        <v>50</v>
      </c>
      <c r="D46" s="17">
        <f t="shared" si="0"/>
        <v>9</v>
      </c>
      <c r="E46" s="17">
        <f>'07'!B46/220</f>
        <v>2599.54</v>
      </c>
      <c r="F46" s="17">
        <f t="shared" si="1"/>
        <v>23395.86</v>
      </c>
      <c r="G46" s="17">
        <f t="shared" si="2"/>
        <v>2620.34</v>
      </c>
      <c r="H46" s="17">
        <f t="shared" si="3"/>
        <v>26016.2</v>
      </c>
    </row>
    <row r="47" spans="1:8" ht="12.75">
      <c r="A47" s="24">
        <v>33420</v>
      </c>
      <c r="B47" s="17">
        <v>18</v>
      </c>
      <c r="C47" s="26">
        <v>50</v>
      </c>
      <c r="D47" s="17">
        <f t="shared" si="0"/>
        <v>9</v>
      </c>
      <c r="E47" s="17">
        <f>'07'!B47/220</f>
        <v>1751.57</v>
      </c>
      <c r="F47" s="17">
        <f t="shared" si="1"/>
        <v>15764.13</v>
      </c>
      <c r="G47" s="17">
        <f t="shared" si="2"/>
        <v>1765.58</v>
      </c>
      <c r="H47" s="17">
        <f t="shared" si="3"/>
        <v>17529.71</v>
      </c>
    </row>
    <row r="48" spans="1:8" ht="12.75">
      <c r="A48" s="24">
        <v>33451</v>
      </c>
      <c r="B48" s="17">
        <v>18</v>
      </c>
      <c r="C48" s="26">
        <v>50</v>
      </c>
      <c r="D48" s="17">
        <f t="shared" si="0"/>
        <v>9</v>
      </c>
      <c r="E48" s="17">
        <f>'07'!B48/220</f>
        <v>1517.57</v>
      </c>
      <c r="F48" s="17">
        <f t="shared" si="1"/>
        <v>13658.13</v>
      </c>
      <c r="G48" s="17">
        <f t="shared" si="2"/>
        <v>1529.71</v>
      </c>
      <c r="H48" s="17">
        <f t="shared" si="3"/>
        <v>15187.84</v>
      </c>
    </row>
    <row r="49" spans="1:8" ht="12.75">
      <c r="A49" s="24">
        <v>33482</v>
      </c>
      <c r="B49" s="17">
        <v>18</v>
      </c>
      <c r="C49" s="26">
        <v>50</v>
      </c>
      <c r="D49" s="17">
        <f t="shared" si="0"/>
        <v>9</v>
      </c>
      <c r="E49" s="17">
        <f>'07'!B49/220</f>
        <v>1009.02</v>
      </c>
      <c r="F49" s="17">
        <f t="shared" si="1"/>
        <v>9081.18</v>
      </c>
      <c r="G49" s="17">
        <f t="shared" si="2"/>
        <v>1017.09</v>
      </c>
      <c r="H49" s="17">
        <f t="shared" si="3"/>
        <v>10098.27</v>
      </c>
    </row>
    <row r="50" spans="1:8" ht="12.75">
      <c r="A50" s="24">
        <v>33512</v>
      </c>
      <c r="B50" s="17">
        <v>18</v>
      </c>
      <c r="C50" s="26">
        <v>50</v>
      </c>
      <c r="D50" s="17">
        <f t="shared" si="0"/>
        <v>9</v>
      </c>
      <c r="E50" s="17">
        <f>'07'!B50/220</f>
        <v>2672.78</v>
      </c>
      <c r="F50" s="17">
        <f t="shared" si="1"/>
        <v>24055.02</v>
      </c>
      <c r="G50" s="17">
        <f t="shared" si="2"/>
        <v>2694.16</v>
      </c>
      <c r="H50" s="17">
        <f t="shared" si="3"/>
        <v>26749.18</v>
      </c>
    </row>
    <row r="51" spans="1:8" ht="12.75">
      <c r="A51" s="24">
        <v>33543</v>
      </c>
      <c r="B51" s="17">
        <v>18</v>
      </c>
      <c r="C51" s="26">
        <v>50</v>
      </c>
      <c r="D51" s="17">
        <f t="shared" si="0"/>
        <v>9</v>
      </c>
      <c r="E51" s="17">
        <f>'07'!B51/220</f>
        <v>4195.8</v>
      </c>
      <c r="F51" s="17">
        <f t="shared" si="1"/>
        <v>37762.2</v>
      </c>
      <c r="G51" s="17">
        <f t="shared" si="2"/>
        <v>4229.37</v>
      </c>
      <c r="H51" s="17">
        <f t="shared" si="3"/>
        <v>41991.57</v>
      </c>
    </row>
    <row r="52" spans="1:8" ht="12.75">
      <c r="A52" s="24">
        <v>33573</v>
      </c>
      <c r="B52" s="17">
        <v>18</v>
      </c>
      <c r="C52" s="26">
        <v>50</v>
      </c>
      <c r="D52" s="17">
        <f t="shared" si="0"/>
        <v>9</v>
      </c>
      <c r="E52" s="17">
        <f>'07'!B52/220</f>
        <v>3073.13</v>
      </c>
      <c r="F52" s="17">
        <f t="shared" si="1"/>
        <v>27658.17</v>
      </c>
      <c r="G52" s="17">
        <f t="shared" si="2"/>
        <v>3097.72</v>
      </c>
      <c r="H52" s="17">
        <f t="shared" si="3"/>
        <v>30755.89</v>
      </c>
    </row>
    <row r="53" spans="1:8" ht="12.75">
      <c r="A53" s="24" t="s">
        <v>70</v>
      </c>
      <c r="B53" s="17">
        <v>0</v>
      </c>
      <c r="C53" s="26">
        <v>50</v>
      </c>
      <c r="D53" s="17">
        <f t="shared" si="0"/>
        <v>0</v>
      </c>
      <c r="E53" s="17">
        <f>'07'!B53/220</f>
        <v>0</v>
      </c>
      <c r="F53" s="17">
        <f t="shared" si="1"/>
        <v>0</v>
      </c>
      <c r="G53" s="17">
        <f t="shared" si="2"/>
        <v>0</v>
      </c>
      <c r="H53" s="17">
        <f t="shared" si="3"/>
        <v>0</v>
      </c>
    </row>
    <row r="54" spans="1:8" ht="12.75">
      <c r="A54" s="24">
        <v>33604</v>
      </c>
      <c r="B54" s="17">
        <v>18</v>
      </c>
      <c r="C54" s="26">
        <v>50</v>
      </c>
      <c r="D54" s="17">
        <f t="shared" si="0"/>
        <v>9</v>
      </c>
      <c r="E54" s="17">
        <f>'07'!B54/220</f>
        <v>2942.89</v>
      </c>
      <c r="F54" s="17">
        <f t="shared" si="1"/>
        <v>26486.01</v>
      </c>
      <c r="G54" s="17">
        <f t="shared" si="2"/>
        <v>2966.43</v>
      </c>
      <c r="H54" s="17">
        <f t="shared" si="3"/>
        <v>29452.44</v>
      </c>
    </row>
    <row r="55" spans="1:8" ht="12.75">
      <c r="A55" s="24">
        <v>33635</v>
      </c>
      <c r="B55" s="17">
        <v>18</v>
      </c>
      <c r="C55" s="26">
        <v>50</v>
      </c>
      <c r="D55" s="17">
        <f t="shared" si="0"/>
        <v>9</v>
      </c>
      <c r="E55" s="17">
        <f>'07'!B55/220</f>
        <v>643.48</v>
      </c>
      <c r="F55" s="17">
        <f t="shared" si="1"/>
        <v>5791.32</v>
      </c>
      <c r="G55" s="17">
        <f t="shared" si="2"/>
        <v>648.63</v>
      </c>
      <c r="H55" s="17">
        <f t="shared" si="3"/>
        <v>6439.95</v>
      </c>
    </row>
    <row r="57" ht="12.75">
      <c r="H57" s="10">
        <f>SUM(H22:H56)</f>
        <v>330502.67</v>
      </c>
    </row>
  </sheetData>
  <printOptions/>
  <pageMargins left="0.75" right="0.75" top="1" bottom="1" header="0.492125985" footer="0.492125985"/>
  <pageSetup horizontalDpi="120" verticalDpi="120" orientation="portrait" r:id="rId1"/>
  <headerFooter alignWithMargins="0">
    <oddHeader>&amp;RAnexo: 06
Folha : 0&amp;P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6:F5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4.57421875" style="0" customWidth="1"/>
    <col min="3" max="3" width="13.57421875" style="0" customWidth="1"/>
    <col min="4" max="4" width="14.00390625" style="0" customWidth="1"/>
    <col min="5" max="5" width="12.8515625" style="0" customWidth="1"/>
    <col min="6" max="6" width="13.8515625" style="0" customWidth="1"/>
    <col min="7" max="7" width="13.28125" style="0" customWidth="1"/>
    <col min="8" max="16384" width="11.421875" style="0" customWidth="1"/>
  </cols>
  <sheetData>
    <row r="6" ht="12.75">
      <c r="A6" t="s">
        <v>71</v>
      </c>
    </row>
    <row r="7" ht="12.75">
      <c r="A7" s="23" t="s">
        <v>72</v>
      </c>
    </row>
    <row r="10" ht="12.75">
      <c r="A10" t="s">
        <v>223</v>
      </c>
    </row>
    <row r="11" ht="12.75">
      <c r="A11" t="s">
        <v>224</v>
      </c>
    </row>
    <row r="12" ht="13.5" thickBot="1"/>
    <row r="13" spans="1:6" ht="14.25" thickBot="1" thickTop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47</v>
      </c>
      <c r="F13" s="12" t="s">
        <v>48</v>
      </c>
    </row>
    <row r="14" ht="14.25" thickBot="1" thickTop="1"/>
    <row r="15" spans="1:6" s="49" customFormat="1" ht="13.5" thickTop="1">
      <c r="A15" s="46" t="s">
        <v>13</v>
      </c>
      <c r="B15" s="47" t="s">
        <v>73</v>
      </c>
      <c r="C15" s="47" t="s">
        <v>74</v>
      </c>
      <c r="D15" s="47" t="s">
        <v>75</v>
      </c>
      <c r="E15" s="47" t="s">
        <v>62</v>
      </c>
      <c r="F15" s="48" t="s">
        <v>76</v>
      </c>
    </row>
    <row r="16" spans="1:6" s="49" customFormat="1" ht="12.75">
      <c r="A16" s="50"/>
      <c r="B16" s="51" t="s">
        <v>52</v>
      </c>
      <c r="C16" s="51"/>
      <c r="D16" s="51" t="s">
        <v>77</v>
      </c>
      <c r="E16" s="51"/>
      <c r="F16" s="52" t="s">
        <v>78</v>
      </c>
    </row>
    <row r="17" spans="1:6" s="49" customFormat="1" ht="12.75">
      <c r="A17" s="50"/>
      <c r="B17" s="51" t="s">
        <v>79</v>
      </c>
      <c r="C17" s="51"/>
      <c r="D17" s="51"/>
      <c r="E17" s="51"/>
      <c r="F17" s="52"/>
    </row>
    <row r="18" spans="1:6" s="49" customFormat="1" ht="12.75">
      <c r="A18" s="50"/>
      <c r="B18" s="51"/>
      <c r="C18" s="59"/>
      <c r="D18" s="59"/>
      <c r="E18" s="60"/>
      <c r="F18" s="52"/>
    </row>
    <row r="19" spans="1:6" s="49" customFormat="1" ht="12.75">
      <c r="A19" s="50"/>
      <c r="B19" s="51"/>
      <c r="C19" s="51"/>
      <c r="D19" s="51"/>
      <c r="E19" s="51"/>
      <c r="F19" s="52"/>
    </row>
    <row r="20" spans="1:6" s="49" customFormat="1" ht="12.75" customHeight="1" thickBot="1">
      <c r="A20" s="53"/>
      <c r="B20" s="54" t="s">
        <v>80</v>
      </c>
      <c r="C20" s="54"/>
      <c r="D20" s="54" t="s">
        <v>81</v>
      </c>
      <c r="E20" s="54" t="s">
        <v>82</v>
      </c>
      <c r="F20" s="55" t="s">
        <v>83</v>
      </c>
    </row>
    <row r="21" ht="13.5" thickTop="1"/>
    <row r="22" spans="1:6" ht="12.75">
      <c r="A22" s="24">
        <v>32721</v>
      </c>
      <c r="B22" s="17">
        <f>'06'!D171/30*14</f>
        <v>1043.82</v>
      </c>
      <c r="C22" s="41">
        <v>0.166666666666667</v>
      </c>
      <c r="D22" s="17">
        <f aca="true" t="shared" si="0" ref="D22:D32">B22/6</f>
        <v>173.97</v>
      </c>
      <c r="E22" s="17">
        <f aca="true" t="shared" si="1" ref="E22:E32">D22*11.2%</f>
        <v>19.48</v>
      </c>
      <c r="F22" s="17">
        <f aca="true" t="shared" si="2" ref="F22:F32">D22+E22</f>
        <v>193.45</v>
      </c>
    </row>
    <row r="23" spans="1:6" ht="12.75">
      <c r="A23" s="24">
        <v>32752</v>
      </c>
      <c r="B23" s="17">
        <f>'06'!D172</f>
        <v>5194.5</v>
      </c>
      <c r="C23" s="41">
        <v>0.166666666666667</v>
      </c>
      <c r="D23" s="17">
        <f t="shared" si="0"/>
        <v>865.75</v>
      </c>
      <c r="E23" s="17">
        <f t="shared" si="1"/>
        <v>96.96</v>
      </c>
      <c r="F23" s="17">
        <f t="shared" si="2"/>
        <v>962.71</v>
      </c>
    </row>
    <row r="24" spans="1:6" ht="12.75">
      <c r="A24" s="24">
        <v>32782</v>
      </c>
      <c r="B24" s="17">
        <f>'06'!D173</f>
        <v>9390</v>
      </c>
      <c r="C24" s="41">
        <v>0.166666666666667</v>
      </c>
      <c r="D24" s="17">
        <f t="shared" si="0"/>
        <v>1565</v>
      </c>
      <c r="E24" s="17">
        <f t="shared" si="1"/>
        <v>175.28</v>
      </c>
      <c r="F24" s="17">
        <f t="shared" si="2"/>
        <v>1740.28</v>
      </c>
    </row>
    <row r="25" spans="1:6" ht="12.75">
      <c r="A25" s="24">
        <v>32813</v>
      </c>
      <c r="B25" s="17">
        <f>'06'!D174</f>
        <v>10631</v>
      </c>
      <c r="C25" s="41">
        <v>0.166666666666667</v>
      </c>
      <c r="D25" s="17">
        <f t="shared" si="0"/>
        <v>1771.83</v>
      </c>
      <c r="E25" s="17">
        <f t="shared" si="1"/>
        <v>198.44</v>
      </c>
      <c r="F25" s="17">
        <f t="shared" si="2"/>
        <v>1970.27</v>
      </c>
    </row>
    <row r="26" spans="1:6" ht="12.75">
      <c r="A26" s="24">
        <v>32843</v>
      </c>
      <c r="B26" s="17">
        <f>'06'!D175</f>
        <v>11768</v>
      </c>
      <c r="C26" s="41">
        <v>0.166666666666667</v>
      </c>
      <c r="D26" s="17">
        <f t="shared" si="0"/>
        <v>1961.33</v>
      </c>
      <c r="E26" s="17">
        <f t="shared" si="1"/>
        <v>219.67</v>
      </c>
      <c r="F26" s="17">
        <f t="shared" si="2"/>
        <v>2181</v>
      </c>
    </row>
    <row r="27" spans="1:6" ht="12.75">
      <c r="A27" s="24" t="s">
        <v>68</v>
      </c>
      <c r="B27" s="17">
        <f>'06'!D176</f>
        <v>0</v>
      </c>
      <c r="C27" s="41">
        <v>0.166666666666667</v>
      </c>
      <c r="D27" s="17">
        <f t="shared" si="0"/>
        <v>0</v>
      </c>
      <c r="E27" s="17">
        <f t="shared" si="1"/>
        <v>0</v>
      </c>
      <c r="F27" s="17">
        <f t="shared" si="2"/>
        <v>0</v>
      </c>
    </row>
    <row r="28" spans="1:6" ht="12.75">
      <c r="A28" s="24">
        <v>32874</v>
      </c>
      <c r="B28" s="17">
        <f>'06'!D177</f>
        <v>10119</v>
      </c>
      <c r="C28" s="41">
        <v>0.166666666666667</v>
      </c>
      <c r="D28" s="17">
        <f t="shared" si="0"/>
        <v>1686.5</v>
      </c>
      <c r="E28" s="17">
        <f t="shared" si="1"/>
        <v>188.89</v>
      </c>
      <c r="F28" s="17">
        <f t="shared" si="2"/>
        <v>1875.39</v>
      </c>
    </row>
    <row r="29" spans="1:6" ht="12.75">
      <c r="A29" s="24">
        <v>32905</v>
      </c>
      <c r="B29" s="17">
        <f>'06'!D178</f>
        <v>17427.1</v>
      </c>
      <c r="C29" s="41">
        <v>0.166666666666667</v>
      </c>
      <c r="D29" s="17">
        <f t="shared" si="0"/>
        <v>2904.52</v>
      </c>
      <c r="E29" s="17">
        <f t="shared" si="1"/>
        <v>325.31</v>
      </c>
      <c r="F29" s="17">
        <f t="shared" si="2"/>
        <v>3229.83</v>
      </c>
    </row>
    <row r="30" spans="1:6" ht="12.75">
      <c r="A30" s="24">
        <v>32933</v>
      </c>
      <c r="B30" s="17">
        <f>'06'!D179</f>
        <v>12996.5</v>
      </c>
      <c r="C30" s="41">
        <v>0.166666666666667</v>
      </c>
      <c r="D30" s="17">
        <f t="shared" si="0"/>
        <v>2166.08</v>
      </c>
      <c r="E30" s="17">
        <f t="shared" si="1"/>
        <v>242.6</v>
      </c>
      <c r="F30" s="17">
        <f t="shared" si="2"/>
        <v>2408.68</v>
      </c>
    </row>
    <row r="31" spans="1:6" ht="12.75">
      <c r="A31" s="24">
        <v>32964</v>
      </c>
      <c r="B31" s="17">
        <f>'06'!D180</f>
        <v>14980</v>
      </c>
      <c r="C31" s="41">
        <v>0.166666666666667</v>
      </c>
      <c r="D31" s="17">
        <f t="shared" si="0"/>
        <v>2496.67</v>
      </c>
      <c r="E31" s="17">
        <f t="shared" si="1"/>
        <v>279.63</v>
      </c>
      <c r="F31" s="17">
        <f t="shared" si="2"/>
        <v>2776.3</v>
      </c>
    </row>
    <row r="32" spans="1:6" ht="12.75">
      <c r="A32" s="24">
        <v>32994</v>
      </c>
      <c r="B32" s="17">
        <f>'06'!D181</f>
        <v>78156</v>
      </c>
      <c r="C32" s="41">
        <v>0.166666666666667</v>
      </c>
      <c r="D32" s="17">
        <f t="shared" si="0"/>
        <v>13026</v>
      </c>
      <c r="E32" s="17">
        <f t="shared" si="1"/>
        <v>1458.91</v>
      </c>
      <c r="F32" s="17">
        <f t="shared" si="2"/>
        <v>14484.91</v>
      </c>
    </row>
    <row r="33" spans="1:6" ht="12.75">
      <c r="A33" s="24">
        <v>33025</v>
      </c>
      <c r="B33" s="17">
        <f>'06'!D182</f>
        <v>91584</v>
      </c>
      <c r="C33" s="41">
        <v>0.166666666666667</v>
      </c>
      <c r="D33" s="17">
        <f aca="true" t="shared" si="3" ref="D33:D48">B33/6</f>
        <v>15264</v>
      </c>
      <c r="E33" s="17">
        <f aca="true" t="shared" si="4" ref="E33:E48">D33*11.2%</f>
        <v>1709.57</v>
      </c>
      <c r="F33" s="17">
        <f aca="true" t="shared" si="5" ref="F33:F48">D33+E33</f>
        <v>16973.57</v>
      </c>
    </row>
    <row r="34" spans="1:6" ht="12.75">
      <c r="A34" s="24">
        <v>33055</v>
      </c>
      <c r="B34" s="17">
        <f>'06'!D183</f>
        <v>80350</v>
      </c>
      <c r="C34" s="41">
        <v>0.166666666666667</v>
      </c>
      <c r="D34" s="17">
        <f t="shared" si="3"/>
        <v>13391.67</v>
      </c>
      <c r="E34" s="17">
        <f t="shared" si="4"/>
        <v>1499.87</v>
      </c>
      <c r="F34" s="17">
        <f t="shared" si="5"/>
        <v>14891.54</v>
      </c>
    </row>
    <row r="35" spans="1:6" ht="12.75">
      <c r="A35" s="24">
        <v>33086</v>
      </c>
      <c r="B35" s="17">
        <f>'06'!D184</f>
        <v>129002</v>
      </c>
      <c r="C35" s="41">
        <v>0.166666666666667</v>
      </c>
      <c r="D35" s="17">
        <f t="shared" si="3"/>
        <v>21500.33</v>
      </c>
      <c r="E35" s="17">
        <f t="shared" si="4"/>
        <v>2408.04</v>
      </c>
      <c r="F35" s="17">
        <f t="shared" si="5"/>
        <v>23908.37</v>
      </c>
    </row>
    <row r="36" spans="1:6" ht="12.75">
      <c r="A36" s="24">
        <v>33117</v>
      </c>
      <c r="B36" s="17">
        <f>'06'!D185</f>
        <v>165240</v>
      </c>
      <c r="C36" s="41">
        <v>0.166666666666667</v>
      </c>
      <c r="D36" s="17">
        <f t="shared" si="3"/>
        <v>27540</v>
      </c>
      <c r="E36" s="17">
        <f t="shared" si="4"/>
        <v>3084.48</v>
      </c>
      <c r="F36" s="17">
        <f t="shared" si="5"/>
        <v>30624.48</v>
      </c>
    </row>
    <row r="37" spans="1:6" ht="12.75">
      <c r="A37" s="24">
        <v>33147</v>
      </c>
      <c r="B37" s="17">
        <f>'06'!D186</f>
        <v>182139</v>
      </c>
      <c r="C37" s="41">
        <v>0.166666666666667</v>
      </c>
      <c r="D37" s="17">
        <f t="shared" si="3"/>
        <v>30356.5</v>
      </c>
      <c r="E37" s="17">
        <f t="shared" si="4"/>
        <v>3399.93</v>
      </c>
      <c r="F37" s="17">
        <f t="shared" si="5"/>
        <v>33756.43</v>
      </c>
    </row>
    <row r="38" spans="1:6" ht="12.75">
      <c r="A38" s="24">
        <v>33178</v>
      </c>
      <c r="B38" s="17">
        <f>'06'!D187</f>
        <v>181775</v>
      </c>
      <c r="C38" s="41">
        <v>0.166666666666667</v>
      </c>
      <c r="D38" s="17">
        <f t="shared" si="3"/>
        <v>30295.83</v>
      </c>
      <c r="E38" s="17">
        <f t="shared" si="4"/>
        <v>3393.13</v>
      </c>
      <c r="F38" s="17">
        <f t="shared" si="5"/>
        <v>33688.96</v>
      </c>
    </row>
    <row r="39" spans="1:6" ht="12.75">
      <c r="A39" s="24">
        <v>33208</v>
      </c>
      <c r="B39" s="17">
        <f>'06'!D188</f>
        <v>162285</v>
      </c>
      <c r="C39" s="41">
        <v>0.166666666666667</v>
      </c>
      <c r="D39" s="17">
        <f t="shared" si="3"/>
        <v>27047.5</v>
      </c>
      <c r="E39" s="17">
        <f t="shared" si="4"/>
        <v>3029.32</v>
      </c>
      <c r="F39" s="17">
        <f t="shared" si="5"/>
        <v>30076.82</v>
      </c>
    </row>
    <row r="40" spans="1:6" ht="12.75">
      <c r="A40" s="24" t="s">
        <v>69</v>
      </c>
      <c r="B40" s="17">
        <f>'06'!D189</f>
        <v>0</v>
      </c>
      <c r="C40" s="41">
        <v>0.166666666666667</v>
      </c>
      <c r="D40" s="17">
        <f t="shared" si="3"/>
        <v>0</v>
      </c>
      <c r="E40" s="17">
        <f t="shared" si="4"/>
        <v>0</v>
      </c>
      <c r="F40" s="17">
        <f t="shared" si="5"/>
        <v>0</v>
      </c>
    </row>
    <row r="41" spans="1:6" ht="12.75">
      <c r="A41" s="24">
        <v>33239</v>
      </c>
      <c r="B41" s="17">
        <f>'06'!D190</f>
        <v>128815</v>
      </c>
      <c r="C41" s="41">
        <v>0.166666666666667</v>
      </c>
      <c r="D41" s="17">
        <f t="shared" si="3"/>
        <v>21469.17</v>
      </c>
      <c r="E41" s="17">
        <f t="shared" si="4"/>
        <v>2404.55</v>
      </c>
      <c r="F41" s="17">
        <f t="shared" si="5"/>
        <v>23873.72</v>
      </c>
    </row>
    <row r="42" spans="1:6" ht="12.75">
      <c r="A42" s="24">
        <v>33270</v>
      </c>
      <c r="B42" s="17">
        <f>'06'!D191</f>
        <v>275673</v>
      </c>
      <c r="C42" s="41">
        <v>0.166666666666667</v>
      </c>
      <c r="D42" s="17">
        <f t="shared" si="3"/>
        <v>45945.5</v>
      </c>
      <c r="E42" s="17">
        <f t="shared" si="4"/>
        <v>5145.9</v>
      </c>
      <c r="F42" s="17">
        <f t="shared" si="5"/>
        <v>51091.4</v>
      </c>
    </row>
    <row r="43" spans="1:6" ht="12.75">
      <c r="A43" s="24">
        <v>33298</v>
      </c>
      <c r="B43" s="17">
        <f>'06'!D192</f>
        <v>205348</v>
      </c>
      <c r="C43" s="41">
        <v>0.166666666666667</v>
      </c>
      <c r="D43" s="17">
        <f t="shared" si="3"/>
        <v>34224.67</v>
      </c>
      <c r="E43" s="17">
        <f t="shared" si="4"/>
        <v>3833.16</v>
      </c>
      <c r="F43" s="17">
        <f t="shared" si="5"/>
        <v>38057.83</v>
      </c>
    </row>
    <row r="44" spans="1:6" ht="12.75">
      <c r="A44" s="24">
        <v>33329</v>
      </c>
      <c r="B44" s="17">
        <f>'06'!D193</f>
        <v>476953</v>
      </c>
      <c r="C44" s="41">
        <v>0.166666666666667</v>
      </c>
      <c r="D44" s="17">
        <f t="shared" si="3"/>
        <v>79492.17</v>
      </c>
      <c r="E44" s="17">
        <f t="shared" si="4"/>
        <v>8903.12</v>
      </c>
      <c r="F44" s="17">
        <f t="shared" si="5"/>
        <v>88395.29</v>
      </c>
    </row>
    <row r="45" spans="1:6" ht="12.75">
      <c r="A45" s="24">
        <v>33359</v>
      </c>
      <c r="B45" s="17">
        <f>'06'!D194</f>
        <v>525110</v>
      </c>
      <c r="C45" s="41">
        <v>0.166666666666667</v>
      </c>
      <c r="D45" s="17">
        <f t="shared" si="3"/>
        <v>87518.33</v>
      </c>
      <c r="E45" s="17">
        <f t="shared" si="4"/>
        <v>9802.05</v>
      </c>
      <c r="F45" s="17">
        <f t="shared" si="5"/>
        <v>97320.38</v>
      </c>
    </row>
    <row r="46" spans="1:6" ht="12.75">
      <c r="A46" s="24">
        <v>33390</v>
      </c>
      <c r="B46" s="17">
        <f>'06'!D195</f>
        <v>571898</v>
      </c>
      <c r="C46" s="41">
        <v>0.166666666666667</v>
      </c>
      <c r="D46" s="17">
        <f t="shared" si="3"/>
        <v>95316.33</v>
      </c>
      <c r="E46" s="17">
        <f t="shared" si="4"/>
        <v>10675.43</v>
      </c>
      <c r="F46" s="17">
        <f t="shared" si="5"/>
        <v>105991.76</v>
      </c>
    </row>
    <row r="47" spans="1:6" ht="12.75">
      <c r="A47" s="24">
        <v>33420</v>
      </c>
      <c r="B47" s="17">
        <f>'06'!D196</f>
        <v>385345</v>
      </c>
      <c r="C47" s="41">
        <v>0.166666666666667</v>
      </c>
      <c r="D47" s="17">
        <f t="shared" si="3"/>
        <v>64224.17</v>
      </c>
      <c r="E47" s="17">
        <f t="shared" si="4"/>
        <v>7193.11</v>
      </c>
      <c r="F47" s="17">
        <f t="shared" si="5"/>
        <v>71417.28</v>
      </c>
    </row>
    <row r="48" spans="1:6" ht="12.75">
      <c r="A48" s="24">
        <v>33451</v>
      </c>
      <c r="B48" s="17">
        <f>'06'!D197</f>
        <v>333865</v>
      </c>
      <c r="C48" s="41">
        <v>0.166666666666667</v>
      </c>
      <c r="D48" s="17">
        <f t="shared" si="3"/>
        <v>55644.17</v>
      </c>
      <c r="E48" s="17">
        <f t="shared" si="4"/>
        <v>6232.15</v>
      </c>
      <c r="F48" s="17">
        <f t="shared" si="5"/>
        <v>61876.32</v>
      </c>
    </row>
    <row r="49" spans="1:6" ht="12.75">
      <c r="A49" s="24">
        <v>33482</v>
      </c>
      <c r="B49" s="17">
        <f>'06'!D198</f>
        <v>221984</v>
      </c>
      <c r="C49" s="41">
        <v>0.166666666666667</v>
      </c>
      <c r="D49" s="17">
        <f aca="true" t="shared" si="6" ref="D49:D55">B49/6</f>
        <v>36997.33</v>
      </c>
      <c r="E49" s="17">
        <f aca="true" t="shared" si="7" ref="E49:E55">D49*11.2%</f>
        <v>4143.7</v>
      </c>
      <c r="F49" s="17">
        <f aca="true" t="shared" si="8" ref="F49:F55">D49+E49</f>
        <v>41141.03</v>
      </c>
    </row>
    <row r="50" spans="1:6" ht="12.75">
      <c r="A50" s="24">
        <v>33512</v>
      </c>
      <c r="B50" s="17">
        <f>'06'!D199</f>
        <v>588012</v>
      </c>
      <c r="C50" s="41">
        <v>0.166666666666667</v>
      </c>
      <c r="D50" s="17">
        <f t="shared" si="6"/>
        <v>98002</v>
      </c>
      <c r="E50" s="17">
        <f t="shared" si="7"/>
        <v>10976.22</v>
      </c>
      <c r="F50" s="17">
        <f t="shared" si="8"/>
        <v>108978.22</v>
      </c>
    </row>
    <row r="51" spans="1:6" ht="12.75">
      <c r="A51" s="24">
        <v>33543</v>
      </c>
      <c r="B51" s="17">
        <f>'06'!D200</f>
        <v>923076</v>
      </c>
      <c r="C51" s="41">
        <v>0.166666666666667</v>
      </c>
      <c r="D51" s="17">
        <f t="shared" si="6"/>
        <v>153846</v>
      </c>
      <c r="E51" s="17">
        <f t="shared" si="7"/>
        <v>17230.75</v>
      </c>
      <c r="F51" s="17">
        <f t="shared" si="8"/>
        <v>171076.75</v>
      </c>
    </row>
    <row r="52" spans="1:6" ht="12.75">
      <c r="A52" s="24">
        <v>33573</v>
      </c>
      <c r="B52" s="17">
        <f>'06'!D201</f>
        <v>676088</v>
      </c>
      <c r="C52" s="41">
        <v>0.166666666666667</v>
      </c>
      <c r="D52" s="17">
        <f t="shared" si="6"/>
        <v>112681.33</v>
      </c>
      <c r="E52" s="17">
        <f t="shared" si="7"/>
        <v>12620.31</v>
      </c>
      <c r="F52" s="17">
        <f t="shared" si="8"/>
        <v>125301.64</v>
      </c>
    </row>
    <row r="53" spans="1:6" ht="12.75">
      <c r="A53" s="24" t="s">
        <v>70</v>
      </c>
      <c r="B53" s="17">
        <f>'06'!D202</f>
        <v>0</v>
      </c>
      <c r="C53" s="41">
        <v>0.166666666666667</v>
      </c>
      <c r="D53" s="17">
        <f t="shared" si="6"/>
        <v>0</v>
      </c>
      <c r="E53" s="17">
        <f t="shared" si="7"/>
        <v>0</v>
      </c>
      <c r="F53" s="17">
        <f t="shared" si="8"/>
        <v>0</v>
      </c>
    </row>
    <row r="54" spans="1:6" ht="12.75">
      <c r="A54" s="24">
        <v>33604</v>
      </c>
      <c r="B54" s="17">
        <f>'06'!D203</f>
        <v>647435</v>
      </c>
      <c r="C54" s="41">
        <v>0.166666666666667</v>
      </c>
      <c r="D54" s="17">
        <f t="shared" si="6"/>
        <v>107905.83</v>
      </c>
      <c r="E54" s="17">
        <f t="shared" si="7"/>
        <v>12085.45</v>
      </c>
      <c r="F54" s="17">
        <f t="shared" si="8"/>
        <v>119991.28</v>
      </c>
    </row>
    <row r="55" spans="1:6" ht="12.75">
      <c r="A55" s="24">
        <v>33635</v>
      </c>
      <c r="B55" s="17">
        <f>'06'!D204</f>
        <v>141566.19</v>
      </c>
      <c r="C55" s="41">
        <v>0.166666666666667</v>
      </c>
      <c r="D55" s="17">
        <f t="shared" si="6"/>
        <v>23594.37</v>
      </c>
      <c r="E55" s="17">
        <f t="shared" si="7"/>
        <v>2642.57</v>
      </c>
      <c r="F55" s="17">
        <f t="shared" si="8"/>
        <v>26236.94</v>
      </c>
    </row>
    <row r="57" ht="12.75">
      <c r="F57" s="10">
        <f>SUM(F22:F56)</f>
        <v>1346492.83</v>
      </c>
    </row>
  </sheetData>
  <printOptions/>
  <pageMargins left="1.77" right="0.75" top="1" bottom="0.85" header="0.98" footer="0.492125985"/>
  <pageSetup horizontalDpi="120" verticalDpi="120" orientation="portrait" r:id="rId1"/>
  <headerFooter alignWithMargins="0">
    <oddHeader>&amp;C &amp;RAnexo: 07
Folha : 0&amp;P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6:N5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8515625" style="0" customWidth="1"/>
    <col min="3" max="3" width="10.28125" style="0" customWidth="1"/>
    <col min="4" max="4" width="11.28125" style="0" customWidth="1"/>
    <col min="14" max="14" width="9.28125" style="0" customWidth="1"/>
    <col min="15" max="15" width="12.8515625" style="0" customWidth="1"/>
    <col min="16" max="16" width="13.8515625" style="0" customWidth="1"/>
    <col min="17" max="17" width="13.28125" style="0" customWidth="1"/>
    <col min="18" max="16384" width="11.421875" style="0" customWidth="1"/>
  </cols>
  <sheetData>
    <row r="6" ht="12.75">
      <c r="A6" t="s">
        <v>84</v>
      </c>
    </row>
    <row r="7" ht="12.75">
      <c r="A7" s="23"/>
    </row>
    <row r="10" ht="12.75">
      <c r="A10" t="s">
        <v>223</v>
      </c>
    </row>
    <row r="11" ht="12.75">
      <c r="A11" t="s">
        <v>224</v>
      </c>
    </row>
    <row r="12" ht="13.5" thickBot="1"/>
    <row r="13" spans="1:14" ht="14.25" thickBot="1" thickTop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47</v>
      </c>
      <c r="F13" s="12" t="s">
        <v>48</v>
      </c>
      <c r="G13" s="12" t="s">
        <v>85</v>
      </c>
      <c r="H13" s="12" t="s">
        <v>86</v>
      </c>
      <c r="I13" s="12" t="s">
        <v>87</v>
      </c>
      <c r="J13" s="12" t="s">
        <v>88</v>
      </c>
      <c r="K13" s="12" t="s">
        <v>89</v>
      </c>
      <c r="L13" s="12" t="s">
        <v>90</v>
      </c>
      <c r="M13" s="12" t="s">
        <v>91</v>
      </c>
      <c r="N13" s="12" t="s">
        <v>92</v>
      </c>
    </row>
    <row r="14" ht="14.25" thickBot="1" thickTop="1"/>
    <row r="15" spans="1:14" s="49" customFormat="1" ht="13.5" thickTop="1">
      <c r="A15" s="46" t="s">
        <v>13</v>
      </c>
      <c r="B15" s="47" t="s">
        <v>73</v>
      </c>
      <c r="C15" s="47" t="s">
        <v>73</v>
      </c>
      <c r="D15" s="47" t="s">
        <v>16</v>
      </c>
      <c r="E15" s="47" t="s">
        <v>93</v>
      </c>
      <c r="F15" s="47" t="s">
        <v>93</v>
      </c>
      <c r="G15" s="47" t="s">
        <v>93</v>
      </c>
      <c r="H15" s="47" t="s">
        <v>93</v>
      </c>
      <c r="I15" s="47" t="s">
        <v>93</v>
      </c>
      <c r="J15" s="47" t="s">
        <v>93</v>
      </c>
      <c r="K15" s="47" t="s">
        <v>93</v>
      </c>
      <c r="L15" s="47" t="s">
        <v>93</v>
      </c>
      <c r="M15" s="47" t="s">
        <v>93</v>
      </c>
      <c r="N15" s="48" t="s">
        <v>93</v>
      </c>
    </row>
    <row r="16" spans="1:14" s="49" customFormat="1" ht="12.75">
      <c r="A16" s="50"/>
      <c r="B16" s="51" t="s">
        <v>52</v>
      </c>
      <c r="C16" s="51" t="s">
        <v>94</v>
      </c>
      <c r="D16" s="51" t="s">
        <v>95</v>
      </c>
      <c r="E16" s="51" t="s">
        <v>96</v>
      </c>
      <c r="F16" s="51" t="s">
        <v>96</v>
      </c>
      <c r="G16" s="51" t="s">
        <v>96</v>
      </c>
      <c r="H16" s="51" t="s">
        <v>96</v>
      </c>
      <c r="I16" s="51" t="s">
        <v>96</v>
      </c>
      <c r="J16" s="51" t="s">
        <v>96</v>
      </c>
      <c r="K16" s="51" t="s">
        <v>96</v>
      </c>
      <c r="L16" s="51" t="s">
        <v>96</v>
      </c>
      <c r="M16" s="51" t="s">
        <v>96</v>
      </c>
      <c r="N16" s="52" t="s">
        <v>97</v>
      </c>
    </row>
    <row r="17" spans="1:14" s="49" customFormat="1" ht="12.75">
      <c r="A17" s="50"/>
      <c r="B17" s="51" t="s">
        <v>79</v>
      </c>
      <c r="C17" s="51" t="s">
        <v>98</v>
      </c>
      <c r="D17" s="51"/>
      <c r="E17" s="51" t="s">
        <v>99</v>
      </c>
      <c r="F17" s="51" t="s">
        <v>30</v>
      </c>
      <c r="G17" s="51" t="s">
        <v>31</v>
      </c>
      <c r="H17" s="51" t="s">
        <v>32</v>
      </c>
      <c r="I17" s="51" t="s">
        <v>33</v>
      </c>
      <c r="J17" s="51" t="s">
        <v>34</v>
      </c>
      <c r="K17" s="51" t="s">
        <v>35</v>
      </c>
      <c r="L17" s="51" t="s">
        <v>64</v>
      </c>
      <c r="M17" s="51" t="s">
        <v>65</v>
      </c>
      <c r="N17" s="52" t="s">
        <v>66</v>
      </c>
    </row>
    <row r="18" spans="1:14" s="49" customFormat="1" ht="12.75">
      <c r="A18" s="50"/>
      <c r="B18" s="51"/>
      <c r="C18" s="59" t="s">
        <v>100</v>
      </c>
      <c r="D18" s="59"/>
      <c r="E18" s="61">
        <v>28825</v>
      </c>
      <c r="F18" s="61">
        <v>29190</v>
      </c>
      <c r="G18" s="61">
        <v>29556</v>
      </c>
      <c r="H18" s="61">
        <v>29921</v>
      </c>
      <c r="I18" s="61">
        <v>30286</v>
      </c>
      <c r="J18" s="61">
        <v>30651</v>
      </c>
      <c r="K18" s="61">
        <v>31017</v>
      </c>
      <c r="L18" s="61">
        <v>31382</v>
      </c>
      <c r="M18" s="61">
        <v>31747</v>
      </c>
      <c r="N18" s="62">
        <v>32112</v>
      </c>
    </row>
    <row r="19" spans="1:14" s="49" customFormat="1" ht="12.75">
      <c r="A19" s="50"/>
      <c r="B19" s="51"/>
      <c r="C19" s="51"/>
      <c r="D19" s="51"/>
      <c r="E19" s="51" t="s">
        <v>101</v>
      </c>
      <c r="F19" s="51" t="s">
        <v>101</v>
      </c>
      <c r="G19" s="51" t="s">
        <v>101</v>
      </c>
      <c r="H19" s="51" t="s">
        <v>101</v>
      </c>
      <c r="I19" s="51" t="s">
        <v>101</v>
      </c>
      <c r="J19" s="51" t="s">
        <v>101</v>
      </c>
      <c r="K19" s="51" t="s">
        <v>101</v>
      </c>
      <c r="L19" s="51" t="s">
        <v>101</v>
      </c>
      <c r="M19" s="51" t="s">
        <v>101</v>
      </c>
      <c r="N19" s="52" t="s">
        <v>101</v>
      </c>
    </row>
    <row r="20" spans="1:14" s="49" customFormat="1" ht="12.75">
      <c r="A20" s="50"/>
      <c r="B20" s="51" t="s">
        <v>102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</row>
    <row r="21" spans="1:14" s="49" customFormat="1" ht="12.75" customHeight="1" thickBot="1">
      <c r="A21" s="53"/>
      <c r="B21" s="54" t="s">
        <v>103</v>
      </c>
      <c r="C21" s="54"/>
      <c r="D21" s="54" t="s">
        <v>20</v>
      </c>
      <c r="E21" s="54" t="s">
        <v>104</v>
      </c>
      <c r="F21" s="54" t="s">
        <v>104</v>
      </c>
      <c r="G21" s="54" t="s">
        <v>104</v>
      </c>
      <c r="H21" s="54" t="s">
        <v>104</v>
      </c>
      <c r="I21" s="54" t="s">
        <v>104</v>
      </c>
      <c r="J21" s="54" t="s">
        <v>104</v>
      </c>
      <c r="K21" s="54" t="s">
        <v>104</v>
      </c>
      <c r="L21" s="54" t="s">
        <v>104</v>
      </c>
      <c r="M21" s="54" t="s">
        <v>104</v>
      </c>
      <c r="N21" s="55" t="s">
        <v>105</v>
      </c>
    </row>
    <row r="22" ht="13.5" thickTop="1"/>
    <row r="23" spans="1:14" ht="12.75">
      <c r="A23" s="24">
        <v>32721</v>
      </c>
      <c r="B23" s="17">
        <f>'07'!B22+'07'!D22</f>
        <v>1217.79</v>
      </c>
      <c r="C23" s="17">
        <v>12.83</v>
      </c>
      <c r="D23" s="17">
        <f aca="true" t="shared" si="0" ref="D23:D33">B23/C23</f>
        <v>94.92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</row>
    <row r="24" spans="1:14" ht="12.75">
      <c r="A24" s="24">
        <v>32752</v>
      </c>
      <c r="B24" s="17">
        <f>'07'!B23+'07'!D23</f>
        <v>6060.25</v>
      </c>
      <c r="C24" s="17">
        <v>16.66</v>
      </c>
      <c r="D24" s="17">
        <f t="shared" si="0"/>
        <v>363.76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</row>
    <row r="25" spans="1:14" ht="12.75">
      <c r="A25" s="24">
        <v>32782</v>
      </c>
      <c r="B25" s="17">
        <f>'07'!B24+'07'!D24</f>
        <v>10955</v>
      </c>
      <c r="C25" s="17">
        <v>22.83</v>
      </c>
      <c r="D25" s="17">
        <f t="shared" si="0"/>
        <v>479.85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</row>
    <row r="26" spans="1:14" ht="12.75">
      <c r="A26" s="24">
        <v>32813</v>
      </c>
      <c r="B26" s="17">
        <f>'07'!B25+'07'!D25</f>
        <v>12402.83</v>
      </c>
      <c r="C26" s="17">
        <v>31.1</v>
      </c>
      <c r="D26" s="17">
        <f t="shared" si="0"/>
        <v>398.8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</row>
    <row r="27" spans="1:14" ht="12.75">
      <c r="A27" s="24">
        <v>32843</v>
      </c>
      <c r="B27" s="17">
        <f>'07'!B26+'07'!D26</f>
        <v>13729.33</v>
      </c>
      <c r="C27" s="17">
        <v>44.05</v>
      </c>
      <c r="D27" s="17">
        <f t="shared" si="0"/>
        <v>311.68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</row>
    <row r="28" spans="1:14" ht="12.75">
      <c r="A28" s="24" t="s">
        <v>68</v>
      </c>
      <c r="B28" s="17">
        <f>'07'!B27+'07'!D27</f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ht="12.75">
      <c r="A29" s="24">
        <v>32874</v>
      </c>
      <c r="B29" s="17">
        <f>'07'!B28+'07'!D28</f>
        <v>11805.5</v>
      </c>
      <c r="C29" s="17">
        <v>67.56</v>
      </c>
      <c r="D29" s="17">
        <f t="shared" si="0"/>
        <v>174.74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</row>
    <row r="30" spans="1:14" ht="12.75">
      <c r="A30" s="24">
        <v>32905</v>
      </c>
      <c r="B30" s="17">
        <f>'07'!B29+'07'!D29</f>
        <v>20331.62</v>
      </c>
      <c r="C30" s="17">
        <v>105.51</v>
      </c>
      <c r="D30" s="17">
        <f t="shared" si="0"/>
        <v>192.7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</row>
    <row r="31" spans="1:14" ht="12.75">
      <c r="A31" s="24">
        <v>32933</v>
      </c>
      <c r="B31" s="17">
        <f>'07'!B30+'07'!D30</f>
        <v>15162.58</v>
      </c>
      <c r="C31" s="17">
        <v>182.26</v>
      </c>
      <c r="D31" s="17">
        <f t="shared" si="0"/>
        <v>83.19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</row>
    <row r="32" spans="1:14" ht="12.75">
      <c r="A32" s="24">
        <v>32964</v>
      </c>
      <c r="B32" s="17">
        <f>'07'!B31+'07'!D31</f>
        <v>17476.67</v>
      </c>
      <c r="C32" s="17">
        <v>257.47</v>
      </c>
      <c r="D32" s="17">
        <f t="shared" si="0"/>
        <v>67.88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</row>
    <row r="33" spans="1:14" ht="12.75">
      <c r="A33" s="24">
        <v>32994</v>
      </c>
      <c r="B33" s="17">
        <f>'07'!B32+'07'!D32</f>
        <v>91182</v>
      </c>
      <c r="C33" s="17">
        <v>257.47</v>
      </c>
      <c r="D33" s="17">
        <f t="shared" si="0"/>
        <v>354.15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</row>
    <row r="34" spans="1:14" ht="12.75">
      <c r="A34" s="24">
        <v>33025</v>
      </c>
      <c r="B34" s="17">
        <f>'07'!B33+'07'!D33</f>
        <v>106848</v>
      </c>
      <c r="C34" s="17">
        <v>271.29</v>
      </c>
      <c r="D34" s="17">
        <f aca="true" t="shared" si="1" ref="D34:D49">B34/C34</f>
        <v>393.85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</row>
    <row r="35" spans="1:14" ht="12.75">
      <c r="A35" s="24">
        <v>33055</v>
      </c>
      <c r="B35" s="17">
        <f>'07'!B34+'07'!D34</f>
        <v>93741.67</v>
      </c>
      <c r="C35" s="17">
        <v>297.39</v>
      </c>
      <c r="D35" s="17">
        <f t="shared" si="1"/>
        <v>315.21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</row>
    <row r="36" spans="1:14" ht="12.75">
      <c r="A36" s="24">
        <v>33086</v>
      </c>
      <c r="B36" s="17">
        <f>'07'!B35+'07'!D35</f>
        <v>150502.33</v>
      </c>
      <c r="C36" s="17">
        <v>329.48</v>
      </c>
      <c r="D36" s="17">
        <f t="shared" si="1"/>
        <v>456.79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</row>
    <row r="37" spans="1:14" ht="12.75">
      <c r="A37" s="24">
        <v>33117</v>
      </c>
      <c r="B37" s="17">
        <f>'07'!B36+'07'!D36</f>
        <v>192780</v>
      </c>
      <c r="C37" s="17">
        <v>364.34</v>
      </c>
      <c r="D37" s="17">
        <f t="shared" si="1"/>
        <v>529.12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</row>
    <row r="38" spans="1:14" ht="12.75">
      <c r="A38" s="24">
        <v>33147</v>
      </c>
      <c r="B38" s="17">
        <f>'07'!B37+'07'!D37</f>
        <v>212495.5</v>
      </c>
      <c r="C38" s="17">
        <v>411.17</v>
      </c>
      <c r="D38" s="17">
        <f t="shared" si="1"/>
        <v>516.81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</row>
    <row r="39" spans="1:14" ht="12.75">
      <c r="A39" s="24">
        <v>33178</v>
      </c>
      <c r="B39" s="17">
        <f>'07'!B38+'07'!D38</f>
        <v>212070.83</v>
      </c>
      <c r="C39" s="17">
        <v>467.56</v>
      </c>
      <c r="D39" s="17">
        <f t="shared" si="1"/>
        <v>453.57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</row>
    <row r="40" spans="1:14" ht="12.75">
      <c r="A40" s="24">
        <v>33208</v>
      </c>
      <c r="B40" s="17">
        <f>'07'!B39+'07'!D39</f>
        <v>189332.5</v>
      </c>
      <c r="C40" s="17">
        <v>545.43</v>
      </c>
      <c r="D40" s="17">
        <f t="shared" si="1"/>
        <v>347.13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</row>
    <row r="41" spans="1:14" ht="12.75">
      <c r="A41" s="24" t="s">
        <v>69</v>
      </c>
      <c r="B41" s="17">
        <f>'07'!B40+'07'!D40</f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</row>
    <row r="42" spans="1:14" ht="12.75">
      <c r="A42" s="24">
        <v>33239</v>
      </c>
      <c r="B42" s="17">
        <f>'07'!B41+'07'!D41</f>
        <v>150284.17</v>
      </c>
      <c r="C42" s="17">
        <v>651.12</v>
      </c>
      <c r="D42" s="17">
        <f t="shared" si="1"/>
        <v>230.81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</row>
    <row r="43" spans="1:14" ht="12.75">
      <c r="A43" s="24">
        <v>33270</v>
      </c>
      <c r="B43" s="17">
        <f>'07'!B42+'07'!D42</f>
        <v>321618.5</v>
      </c>
      <c r="C43" s="17">
        <v>782.97</v>
      </c>
      <c r="D43" s="17">
        <f t="shared" si="1"/>
        <v>410.77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</row>
    <row r="44" spans="1:14" ht="12.75">
      <c r="A44" s="24">
        <v>33298</v>
      </c>
      <c r="B44" s="17">
        <f>'07'!B43+'07'!D43</f>
        <v>239572.67</v>
      </c>
      <c r="C44" s="17">
        <v>837.58</v>
      </c>
      <c r="D44" s="17">
        <f t="shared" si="1"/>
        <v>286.03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</row>
    <row r="45" spans="1:14" ht="12.75">
      <c r="A45" s="24">
        <v>33329</v>
      </c>
      <c r="B45" s="17">
        <f>'07'!B44+'07'!D44</f>
        <v>556445.17</v>
      </c>
      <c r="C45" s="17">
        <v>908.84</v>
      </c>
      <c r="D45" s="17">
        <f t="shared" si="1"/>
        <v>612.26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</row>
    <row r="46" spans="1:14" ht="12.75">
      <c r="A46" s="24">
        <v>33359</v>
      </c>
      <c r="B46" s="17">
        <f>'07'!B45+'07'!D45</f>
        <v>612628.33</v>
      </c>
      <c r="C46" s="17">
        <v>989.98</v>
      </c>
      <c r="D46" s="17">
        <f t="shared" si="1"/>
        <v>618.83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</row>
    <row r="47" spans="1:14" ht="12.75">
      <c r="A47" s="24">
        <v>33390</v>
      </c>
      <c r="B47" s="17">
        <f>'07'!B46+'07'!D46</f>
        <v>667214.33</v>
      </c>
      <c r="C47" s="17">
        <v>1079.13</v>
      </c>
      <c r="D47" s="17">
        <f t="shared" si="1"/>
        <v>618.29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</row>
    <row r="48" spans="1:14" ht="12.75">
      <c r="A48" s="24">
        <v>33420</v>
      </c>
      <c r="B48" s="17">
        <f>'07'!B47+'07'!D47</f>
        <v>449569.17</v>
      </c>
      <c r="C48" s="17">
        <v>1180.32</v>
      </c>
      <c r="D48" s="17">
        <f t="shared" si="1"/>
        <v>380.89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</row>
    <row r="49" spans="1:14" ht="12.75">
      <c r="A49" s="24">
        <v>33451</v>
      </c>
      <c r="B49" s="17">
        <f>'07'!B48+'07'!D48</f>
        <v>389509.17</v>
      </c>
      <c r="C49" s="17">
        <v>1298.91</v>
      </c>
      <c r="D49" s="17">
        <f t="shared" si="1"/>
        <v>299.87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</row>
    <row r="50" spans="1:14" ht="12.75">
      <c r="A50" s="24">
        <v>33482</v>
      </c>
      <c r="B50" s="17">
        <f>'07'!B49+'07'!D49</f>
        <v>258981.33</v>
      </c>
      <c r="C50" s="17">
        <v>1454.15</v>
      </c>
      <c r="D50" s="17">
        <f aca="true" t="shared" si="2" ref="D50:D56">B50/C50</f>
        <v>178.1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</row>
    <row r="51" spans="1:14" ht="12.75">
      <c r="A51" s="24">
        <v>33512</v>
      </c>
      <c r="B51" s="17">
        <f>'07'!B50+'07'!D50</f>
        <v>686014</v>
      </c>
      <c r="C51" s="17">
        <v>1698.11</v>
      </c>
      <c r="D51" s="17">
        <f t="shared" si="2"/>
        <v>403.99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</row>
    <row r="52" spans="1:14" ht="12.75">
      <c r="A52" s="24">
        <v>33543</v>
      </c>
      <c r="B52" s="17">
        <f>'07'!B51+'07'!D51</f>
        <v>1076922</v>
      </c>
      <c r="C52" s="17">
        <v>2033.88</v>
      </c>
      <c r="D52" s="17">
        <f t="shared" si="2"/>
        <v>529.49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</row>
    <row r="53" spans="1:14" ht="12.75">
      <c r="A53" s="24">
        <v>33573</v>
      </c>
      <c r="B53" s="17">
        <f>'07'!B52+'07'!D52</f>
        <v>788769.33</v>
      </c>
      <c r="C53" s="17">
        <v>2654.58</v>
      </c>
      <c r="D53" s="17">
        <f t="shared" si="2"/>
        <v>297.14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</row>
    <row r="54" spans="1:14" ht="12.75">
      <c r="A54" s="24" t="s">
        <v>70</v>
      </c>
      <c r="B54" s="17">
        <f>'07'!B53+'07'!D53</f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</row>
    <row r="55" spans="1:14" ht="12.75">
      <c r="A55" s="24">
        <v>33604</v>
      </c>
      <c r="B55" s="17">
        <f>'07'!B54+'07'!D54</f>
        <v>755340.83</v>
      </c>
      <c r="C55" s="17">
        <v>3408.93</v>
      </c>
      <c r="D55" s="17">
        <f t="shared" si="2"/>
        <v>221.58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</row>
    <row r="56" spans="1:14" ht="12.75">
      <c r="A56" s="24">
        <v>33635</v>
      </c>
      <c r="B56" s="17">
        <f>'07'!B55+'07'!D55</f>
        <v>165160.56</v>
      </c>
      <c r="C56" s="17">
        <v>4277.66</v>
      </c>
      <c r="D56" s="17">
        <f t="shared" si="2"/>
        <v>38.61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</row>
    <row r="58" spans="4:14" ht="12.75">
      <c r="D58" s="10">
        <f aca="true" t="shared" si="3" ref="D58:N58">SUM(D23:D57)</f>
        <v>10660.81</v>
      </c>
      <c r="E58" s="10">
        <f t="shared" si="3"/>
        <v>0</v>
      </c>
      <c r="F58" s="10">
        <f t="shared" si="3"/>
        <v>0</v>
      </c>
      <c r="G58" s="10">
        <f t="shared" si="3"/>
        <v>0</v>
      </c>
      <c r="H58" s="10">
        <f t="shared" si="3"/>
        <v>0</v>
      </c>
      <c r="I58" s="10">
        <f t="shared" si="3"/>
        <v>0</v>
      </c>
      <c r="J58" s="10">
        <f t="shared" si="3"/>
        <v>0</v>
      </c>
      <c r="K58" s="10">
        <f t="shared" si="3"/>
        <v>0</v>
      </c>
      <c r="L58" s="10">
        <f t="shared" si="3"/>
        <v>0</v>
      </c>
      <c r="M58" s="10">
        <f t="shared" si="3"/>
        <v>0</v>
      </c>
      <c r="N58" s="10">
        <f t="shared" si="3"/>
        <v>0</v>
      </c>
    </row>
  </sheetData>
  <printOptions/>
  <pageMargins left="0.75" right="0.75" top="1" bottom="1" header="0.492125985" footer="0.492125985"/>
  <pageSetup horizontalDpi="120" verticalDpi="120" orientation="portrait" r:id="rId1"/>
  <headerFooter alignWithMargins="0">
    <oddHeader>&amp;C &amp;RAnexo: 08
Folha : 0&amp;P</oddHeader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5:N5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3.8515625" style="0" customWidth="1"/>
    <col min="3" max="3" width="10.28125" style="0" customWidth="1"/>
    <col min="4" max="4" width="11.28125" style="0" customWidth="1"/>
    <col min="8" max="8" width="9.00390625" style="0" customWidth="1"/>
    <col min="11" max="11" width="9.00390625" style="0" customWidth="1"/>
    <col min="15" max="15" width="12.8515625" style="0" customWidth="1"/>
    <col min="16" max="16" width="13.8515625" style="0" customWidth="1"/>
    <col min="17" max="17" width="13.28125" style="0" customWidth="1"/>
    <col min="18" max="16384" width="11.421875" style="0" customWidth="1"/>
  </cols>
  <sheetData>
    <row r="5" ht="12.75">
      <c r="A5" t="s">
        <v>106</v>
      </c>
    </row>
    <row r="6" ht="12.75">
      <c r="A6" t="s">
        <v>84</v>
      </c>
    </row>
    <row r="7" ht="12.75">
      <c r="A7" s="23"/>
    </row>
    <row r="10" ht="12.75">
      <c r="A10" t="s">
        <v>223</v>
      </c>
    </row>
    <row r="11" ht="12.75">
      <c r="A11" t="s">
        <v>224</v>
      </c>
    </row>
    <row r="12" ht="13.5" thickBot="1"/>
    <row r="13" spans="1:14" ht="14.25" thickBot="1" thickTop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47</v>
      </c>
      <c r="F13" s="12" t="s">
        <v>48</v>
      </c>
      <c r="G13" s="12" t="s">
        <v>85</v>
      </c>
      <c r="H13" s="12" t="s">
        <v>86</v>
      </c>
      <c r="I13" s="12" t="s">
        <v>87</v>
      </c>
      <c r="J13" s="12" t="s">
        <v>88</v>
      </c>
      <c r="K13" s="12" t="s">
        <v>89</v>
      </c>
      <c r="L13" s="12" t="s">
        <v>90</v>
      </c>
      <c r="M13" s="12" t="s">
        <v>91</v>
      </c>
      <c r="N13" s="12" t="s">
        <v>92</v>
      </c>
    </row>
    <row r="14" ht="14.25" thickBot="1" thickTop="1"/>
    <row r="15" spans="1:14" s="49" customFormat="1" ht="13.5" thickTop="1">
      <c r="A15" s="46" t="s">
        <v>13</v>
      </c>
      <c r="B15" s="47" t="s">
        <v>73</v>
      </c>
      <c r="C15" s="47" t="s">
        <v>73</v>
      </c>
      <c r="D15" s="47" t="s">
        <v>16</v>
      </c>
      <c r="E15" s="47" t="s">
        <v>93</v>
      </c>
      <c r="F15" s="47" t="s">
        <v>93</v>
      </c>
      <c r="G15" s="47" t="s">
        <v>93</v>
      </c>
      <c r="H15" s="47" t="s">
        <v>93</v>
      </c>
      <c r="I15" s="47" t="s">
        <v>93</v>
      </c>
      <c r="J15" s="47" t="s">
        <v>93</v>
      </c>
      <c r="K15" s="47" t="s">
        <v>93</v>
      </c>
      <c r="L15" s="47" t="s">
        <v>93</v>
      </c>
      <c r="M15" s="47" t="s">
        <v>93</v>
      </c>
      <c r="N15" s="48" t="s">
        <v>93</v>
      </c>
    </row>
    <row r="16" spans="1:14" s="49" customFormat="1" ht="12.75">
      <c r="A16" s="50"/>
      <c r="B16" s="51" t="s">
        <v>52</v>
      </c>
      <c r="C16" s="51" t="s">
        <v>94</v>
      </c>
      <c r="D16" s="51" t="s">
        <v>95</v>
      </c>
      <c r="E16" s="51" t="s">
        <v>96</v>
      </c>
      <c r="F16" s="51" t="s">
        <v>96</v>
      </c>
      <c r="G16" s="51" t="s">
        <v>96</v>
      </c>
      <c r="H16" s="51" t="s">
        <v>96</v>
      </c>
      <c r="I16" s="51" t="s">
        <v>96</v>
      </c>
      <c r="J16" s="51" t="s">
        <v>107</v>
      </c>
      <c r="K16" s="51" t="s">
        <v>107</v>
      </c>
      <c r="L16" s="51" t="s">
        <v>107</v>
      </c>
      <c r="M16" s="51" t="s">
        <v>107</v>
      </c>
      <c r="N16" s="52" t="s">
        <v>107</v>
      </c>
    </row>
    <row r="17" spans="1:14" s="49" customFormat="1" ht="12.75">
      <c r="A17" s="50"/>
      <c r="B17" s="51" t="s">
        <v>79</v>
      </c>
      <c r="C17" s="51" t="s">
        <v>98</v>
      </c>
      <c r="D17" s="51"/>
      <c r="E17" s="51" t="s">
        <v>108</v>
      </c>
      <c r="F17" s="51" t="s">
        <v>68</v>
      </c>
      <c r="G17" s="51" t="s">
        <v>69</v>
      </c>
      <c r="H17" s="51" t="s">
        <v>70</v>
      </c>
      <c r="I17" s="51" t="s">
        <v>109</v>
      </c>
      <c r="J17" s="51" t="s">
        <v>110</v>
      </c>
      <c r="K17" s="51" t="s">
        <v>111</v>
      </c>
      <c r="L17" s="51" t="s">
        <v>112</v>
      </c>
      <c r="M17" s="51" t="s">
        <v>113</v>
      </c>
      <c r="N17" s="52" t="s">
        <v>114</v>
      </c>
    </row>
    <row r="18" spans="1:14" s="49" customFormat="1" ht="12.75">
      <c r="A18" s="50"/>
      <c r="B18" s="51"/>
      <c r="C18" s="59" t="s">
        <v>100</v>
      </c>
      <c r="D18" s="59"/>
      <c r="E18" s="61">
        <v>32478</v>
      </c>
      <c r="F18" s="61">
        <v>32843</v>
      </c>
      <c r="G18" s="61">
        <v>33208</v>
      </c>
      <c r="H18" s="61">
        <v>33573</v>
      </c>
      <c r="I18" s="61">
        <v>33635</v>
      </c>
      <c r="J18" s="61">
        <v>33635</v>
      </c>
      <c r="K18" s="61">
        <v>33635</v>
      </c>
      <c r="L18" s="61">
        <v>33635</v>
      </c>
      <c r="M18" s="61">
        <v>33635</v>
      </c>
      <c r="N18" s="62">
        <v>33635</v>
      </c>
    </row>
    <row r="19" spans="1:14" s="49" customFormat="1" ht="12.75">
      <c r="A19" s="50"/>
      <c r="B19" s="51"/>
      <c r="C19" s="51"/>
      <c r="D19" s="51"/>
      <c r="E19" s="51" t="s">
        <v>101</v>
      </c>
      <c r="F19" s="51" t="s">
        <v>101</v>
      </c>
      <c r="G19" s="51" t="s">
        <v>101</v>
      </c>
      <c r="H19" s="51" t="s">
        <v>101</v>
      </c>
      <c r="I19" s="51" t="s">
        <v>115</v>
      </c>
      <c r="J19" s="51" t="s">
        <v>101</v>
      </c>
      <c r="K19" s="51" t="s">
        <v>101</v>
      </c>
      <c r="L19" s="51" t="s">
        <v>101</v>
      </c>
      <c r="M19" s="51" t="s">
        <v>101</v>
      </c>
      <c r="N19" s="52" t="s">
        <v>101</v>
      </c>
    </row>
    <row r="20" spans="1:14" s="49" customFormat="1" ht="12.75">
      <c r="A20" s="50"/>
      <c r="B20" s="51" t="s">
        <v>102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</row>
    <row r="21" spans="1:14" s="49" customFormat="1" ht="12.75" customHeight="1" thickBot="1">
      <c r="A21" s="53"/>
      <c r="B21" s="54" t="s">
        <v>103</v>
      </c>
      <c r="C21" s="54"/>
      <c r="D21" s="54" t="s">
        <v>20</v>
      </c>
      <c r="E21" s="54" t="s">
        <v>104</v>
      </c>
      <c r="F21" s="54" t="s">
        <v>104</v>
      </c>
      <c r="G21" s="54" t="s">
        <v>104</v>
      </c>
      <c r="H21" s="54" t="s">
        <v>104</v>
      </c>
      <c r="I21" s="54" t="s">
        <v>116</v>
      </c>
      <c r="J21" s="54" t="s">
        <v>104</v>
      </c>
      <c r="K21" s="54" t="s">
        <v>104</v>
      </c>
      <c r="L21" s="54" t="s">
        <v>104</v>
      </c>
      <c r="M21" s="54" t="s">
        <v>104</v>
      </c>
      <c r="N21" s="55" t="s">
        <v>105</v>
      </c>
    </row>
    <row r="22" ht="13.5" thickTop="1"/>
    <row r="23" spans="1:14" ht="12.75">
      <c r="A23" s="24">
        <v>32721</v>
      </c>
      <c r="B23" s="17">
        <f>'07'!B22+'07'!D22</f>
        <v>1217.79</v>
      </c>
      <c r="C23" s="17">
        <v>12.83</v>
      </c>
      <c r="D23" s="17">
        <f aca="true" t="shared" si="0" ref="D23:D34">B23/C23</f>
        <v>94.92</v>
      </c>
      <c r="E23" s="17">
        <v>0</v>
      </c>
      <c r="F23" s="17">
        <f>D23/12</f>
        <v>7.91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</row>
    <row r="24" spans="1:14" ht="12.75">
      <c r="A24" s="24">
        <v>32752</v>
      </c>
      <c r="B24" s="17">
        <f>'07'!B23+'07'!D23</f>
        <v>6060.25</v>
      </c>
      <c r="C24" s="17">
        <v>16.66</v>
      </c>
      <c r="D24" s="17">
        <f t="shared" si="0"/>
        <v>363.76</v>
      </c>
      <c r="E24" s="17">
        <v>0</v>
      </c>
      <c r="F24" s="17">
        <f>D24/12</f>
        <v>30.31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</row>
    <row r="25" spans="1:14" ht="12.75">
      <c r="A25" s="24">
        <v>32782</v>
      </c>
      <c r="B25" s="17">
        <f>'07'!B24+'07'!D24</f>
        <v>10955</v>
      </c>
      <c r="C25" s="17">
        <v>22.83</v>
      </c>
      <c r="D25" s="17">
        <f t="shared" si="0"/>
        <v>479.85</v>
      </c>
      <c r="E25" s="17">
        <v>0</v>
      </c>
      <c r="F25" s="17">
        <f>D25/12</f>
        <v>39.99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</row>
    <row r="26" spans="1:14" ht="12.75">
      <c r="A26" s="24">
        <v>32813</v>
      </c>
      <c r="B26" s="17">
        <f>'07'!B25+'07'!D25</f>
        <v>12402.83</v>
      </c>
      <c r="C26" s="17">
        <v>31.1</v>
      </c>
      <c r="D26" s="17">
        <f t="shared" si="0"/>
        <v>398.8</v>
      </c>
      <c r="E26" s="17">
        <v>0</v>
      </c>
      <c r="F26" s="17">
        <f>D26/12</f>
        <v>33.23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</row>
    <row r="27" spans="1:14" ht="12.75">
      <c r="A27" s="24">
        <v>32843</v>
      </c>
      <c r="B27" s="17">
        <f>'07'!B26+'07'!D26</f>
        <v>13729.33</v>
      </c>
      <c r="C27" s="17">
        <v>44.05</v>
      </c>
      <c r="D27" s="17">
        <f t="shared" si="0"/>
        <v>311.68</v>
      </c>
      <c r="E27" s="17">
        <v>0</v>
      </c>
      <c r="F27" s="17">
        <f>D27/12</f>
        <v>25.97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</row>
    <row r="28" spans="1:14" ht="12.75">
      <c r="A28" s="24" t="s">
        <v>68</v>
      </c>
      <c r="B28" s="17">
        <f>'07'!B27+'07'!D27</f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ht="12.75">
      <c r="A29" s="24">
        <v>32874</v>
      </c>
      <c r="B29" s="17">
        <f>'07'!B28+'07'!D28</f>
        <v>11805.5</v>
      </c>
      <c r="C29" s="17">
        <v>67.56</v>
      </c>
      <c r="D29" s="17">
        <f t="shared" si="0"/>
        <v>174.74</v>
      </c>
      <c r="E29" s="17">
        <v>0</v>
      </c>
      <c r="F29" s="17">
        <v>0</v>
      </c>
      <c r="G29" s="17">
        <f>D29/12</f>
        <v>14.56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</row>
    <row r="30" spans="1:14" ht="12.75">
      <c r="A30" s="24">
        <v>32905</v>
      </c>
      <c r="B30" s="17">
        <f>'07'!B29+'07'!D29</f>
        <v>20331.62</v>
      </c>
      <c r="C30" s="17">
        <v>105.51</v>
      </c>
      <c r="D30" s="17">
        <f t="shared" si="0"/>
        <v>192.7</v>
      </c>
      <c r="E30" s="17">
        <v>0</v>
      </c>
      <c r="F30" s="17">
        <v>0</v>
      </c>
      <c r="G30" s="17">
        <f aca="true" t="shared" si="1" ref="G30:G40">D30/12</f>
        <v>16.06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</row>
    <row r="31" spans="1:14" ht="12.75">
      <c r="A31" s="24">
        <v>32933</v>
      </c>
      <c r="B31" s="17">
        <f>'07'!B30+'07'!D30</f>
        <v>15162.58</v>
      </c>
      <c r="C31" s="17">
        <v>182.26</v>
      </c>
      <c r="D31" s="17">
        <f t="shared" si="0"/>
        <v>83.19</v>
      </c>
      <c r="E31" s="17">
        <v>0</v>
      </c>
      <c r="F31" s="17">
        <v>0</v>
      </c>
      <c r="G31" s="17">
        <f t="shared" si="1"/>
        <v>6.93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</row>
    <row r="32" spans="1:14" ht="12.75">
      <c r="A32" s="24">
        <v>32964</v>
      </c>
      <c r="B32" s="17">
        <f>'07'!B31+'07'!D31</f>
        <v>17476.67</v>
      </c>
      <c r="C32" s="17">
        <v>257.47</v>
      </c>
      <c r="D32" s="17">
        <f t="shared" si="0"/>
        <v>67.88</v>
      </c>
      <c r="E32" s="17">
        <v>0</v>
      </c>
      <c r="F32" s="17">
        <v>0</v>
      </c>
      <c r="G32" s="17">
        <f t="shared" si="1"/>
        <v>5.66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</row>
    <row r="33" spans="1:14" ht="12.75">
      <c r="A33" s="24">
        <v>32994</v>
      </c>
      <c r="B33" s="17">
        <f>'07'!B32+'07'!D32</f>
        <v>91182</v>
      </c>
      <c r="C33" s="17">
        <v>257.47</v>
      </c>
      <c r="D33" s="17">
        <f t="shared" si="0"/>
        <v>354.15</v>
      </c>
      <c r="E33" s="17">
        <v>0</v>
      </c>
      <c r="F33" s="17">
        <v>0</v>
      </c>
      <c r="G33" s="17">
        <f t="shared" si="1"/>
        <v>29.51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</row>
    <row r="34" spans="1:14" ht="12.75">
      <c r="A34" s="24">
        <v>33025</v>
      </c>
      <c r="B34" s="17">
        <f>'07'!B33+'07'!D33</f>
        <v>106848</v>
      </c>
      <c r="C34" s="17">
        <v>271.29</v>
      </c>
      <c r="D34" s="17">
        <f t="shared" si="0"/>
        <v>393.85</v>
      </c>
      <c r="E34" s="17">
        <v>0</v>
      </c>
      <c r="F34" s="17">
        <v>0</v>
      </c>
      <c r="G34" s="17">
        <f t="shared" si="1"/>
        <v>32.82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</row>
    <row r="35" spans="1:14" ht="12.75">
      <c r="A35" s="24">
        <v>33055</v>
      </c>
      <c r="B35" s="17">
        <f>'07'!B34+'07'!D34</f>
        <v>93741.67</v>
      </c>
      <c r="C35" s="17">
        <v>297.39</v>
      </c>
      <c r="D35" s="17">
        <f aca="true" t="shared" si="2" ref="D35:D50">B35/C35</f>
        <v>315.21</v>
      </c>
      <c r="E35" s="17">
        <v>0</v>
      </c>
      <c r="F35" s="17">
        <v>0</v>
      </c>
      <c r="G35" s="17">
        <f t="shared" si="1"/>
        <v>26.27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</row>
    <row r="36" spans="1:14" ht="12.75">
      <c r="A36" s="24">
        <v>33086</v>
      </c>
      <c r="B36" s="17">
        <f>'07'!B35+'07'!D35</f>
        <v>150502.33</v>
      </c>
      <c r="C36" s="17">
        <v>329.48</v>
      </c>
      <c r="D36" s="17">
        <f t="shared" si="2"/>
        <v>456.79</v>
      </c>
      <c r="E36" s="17">
        <v>0</v>
      </c>
      <c r="F36" s="17">
        <v>0</v>
      </c>
      <c r="G36" s="17">
        <f t="shared" si="1"/>
        <v>38.07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</row>
    <row r="37" spans="1:14" ht="12.75">
      <c r="A37" s="24">
        <v>33117</v>
      </c>
      <c r="B37" s="17">
        <f>'07'!B36+'07'!D36</f>
        <v>192780</v>
      </c>
      <c r="C37" s="17">
        <v>364.34</v>
      </c>
      <c r="D37" s="17">
        <f t="shared" si="2"/>
        <v>529.12</v>
      </c>
      <c r="E37" s="17">
        <v>0</v>
      </c>
      <c r="F37" s="17">
        <v>0</v>
      </c>
      <c r="G37" s="17">
        <f t="shared" si="1"/>
        <v>44.09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</row>
    <row r="38" spans="1:14" ht="12.75">
      <c r="A38" s="24">
        <v>33147</v>
      </c>
      <c r="B38" s="17">
        <f>'07'!B37+'07'!D37</f>
        <v>212495.5</v>
      </c>
      <c r="C38" s="17">
        <v>411.17</v>
      </c>
      <c r="D38" s="17">
        <f t="shared" si="2"/>
        <v>516.81</v>
      </c>
      <c r="E38" s="17">
        <v>0</v>
      </c>
      <c r="F38" s="17">
        <v>0</v>
      </c>
      <c r="G38" s="17">
        <f t="shared" si="1"/>
        <v>43.07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</row>
    <row r="39" spans="1:14" ht="12.75">
      <c r="A39" s="24">
        <v>33178</v>
      </c>
      <c r="B39" s="17">
        <f>'07'!B38+'07'!D38</f>
        <v>212070.83</v>
      </c>
      <c r="C39" s="17">
        <v>467.56</v>
      </c>
      <c r="D39" s="17">
        <f t="shared" si="2"/>
        <v>453.57</v>
      </c>
      <c r="E39" s="17">
        <v>0</v>
      </c>
      <c r="F39" s="17">
        <v>0</v>
      </c>
      <c r="G39" s="17">
        <f t="shared" si="1"/>
        <v>37.8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</row>
    <row r="40" spans="1:14" ht="12.75">
      <c r="A40" s="24">
        <v>33208</v>
      </c>
      <c r="B40" s="17">
        <f>'07'!B39+'07'!D39</f>
        <v>189332.5</v>
      </c>
      <c r="C40" s="17">
        <v>545.43</v>
      </c>
      <c r="D40" s="17">
        <f t="shared" si="2"/>
        <v>347.13</v>
      </c>
      <c r="E40" s="17">
        <v>0</v>
      </c>
      <c r="F40" s="17">
        <v>0</v>
      </c>
      <c r="G40" s="17">
        <f t="shared" si="1"/>
        <v>28.93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</row>
    <row r="41" spans="1:14" ht="12.75">
      <c r="A41" s="24" t="s">
        <v>69</v>
      </c>
      <c r="B41" s="17">
        <f>'07'!B40+'07'!D40</f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</row>
    <row r="42" spans="1:14" ht="12.75">
      <c r="A42" s="24">
        <v>33239</v>
      </c>
      <c r="B42" s="17">
        <f>'07'!B41+'07'!D41</f>
        <v>150284.17</v>
      </c>
      <c r="C42" s="17">
        <v>651.12</v>
      </c>
      <c r="D42" s="17">
        <f t="shared" si="2"/>
        <v>230.81</v>
      </c>
      <c r="E42" s="17">
        <v>0</v>
      </c>
      <c r="F42" s="17">
        <v>0</v>
      </c>
      <c r="G42" s="17">
        <v>0</v>
      </c>
      <c r="H42" s="17">
        <f>D42/12</f>
        <v>19.23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</row>
    <row r="43" spans="1:14" ht="12.75">
      <c r="A43" s="24">
        <v>33270</v>
      </c>
      <c r="B43" s="17">
        <f>'07'!B42+'07'!D42</f>
        <v>321618.5</v>
      </c>
      <c r="C43" s="17">
        <v>782.97</v>
      </c>
      <c r="D43" s="17">
        <f t="shared" si="2"/>
        <v>410.77</v>
      </c>
      <c r="E43" s="17">
        <v>0</v>
      </c>
      <c r="F43" s="17">
        <v>0</v>
      </c>
      <c r="G43" s="17">
        <v>0</v>
      </c>
      <c r="H43" s="17">
        <f aca="true" t="shared" si="3" ref="H43:H53">D43/12</f>
        <v>34.23</v>
      </c>
      <c r="I43" s="17">
        <v>0</v>
      </c>
      <c r="J43" s="17">
        <f aca="true" t="shared" si="4" ref="J43:J55">D43/12</f>
        <v>34.23</v>
      </c>
      <c r="K43" s="17">
        <f>D43/12</f>
        <v>34.23</v>
      </c>
      <c r="L43" s="17">
        <f>D43/12</f>
        <v>34.23</v>
      </c>
      <c r="M43" s="17">
        <f>D43/12</f>
        <v>34.23</v>
      </c>
      <c r="N43" s="17">
        <f>D43/12</f>
        <v>34.23</v>
      </c>
    </row>
    <row r="44" spans="1:14" ht="12.75">
      <c r="A44" s="24">
        <v>33298</v>
      </c>
      <c r="B44" s="17">
        <f>'07'!B43+'07'!D43</f>
        <v>239572.67</v>
      </c>
      <c r="C44" s="17">
        <v>837.58</v>
      </c>
      <c r="D44" s="17">
        <f t="shared" si="2"/>
        <v>286.03</v>
      </c>
      <c r="E44" s="17">
        <v>0</v>
      </c>
      <c r="F44" s="17">
        <v>0</v>
      </c>
      <c r="G44" s="17">
        <v>0</v>
      </c>
      <c r="H44" s="17">
        <f t="shared" si="3"/>
        <v>23.84</v>
      </c>
      <c r="I44" s="17">
        <v>0</v>
      </c>
      <c r="J44" s="17">
        <f t="shared" si="4"/>
        <v>23.84</v>
      </c>
      <c r="K44" s="17">
        <f aca="true" t="shared" si="5" ref="K44:K55">D44/12</f>
        <v>23.84</v>
      </c>
      <c r="L44" s="17">
        <f aca="true" t="shared" si="6" ref="L44:L55">D44/12</f>
        <v>23.84</v>
      </c>
      <c r="M44" s="17">
        <f aca="true" t="shared" si="7" ref="M44:M55">D44/12</f>
        <v>23.84</v>
      </c>
      <c r="N44" s="17">
        <f aca="true" t="shared" si="8" ref="N44:N55">D44/12</f>
        <v>23.84</v>
      </c>
    </row>
    <row r="45" spans="1:14" ht="12.75">
      <c r="A45" s="24">
        <v>33329</v>
      </c>
      <c r="B45" s="17">
        <f>'07'!B44+'07'!D44</f>
        <v>556445.17</v>
      </c>
      <c r="C45" s="17">
        <v>908.84</v>
      </c>
      <c r="D45" s="17">
        <f t="shared" si="2"/>
        <v>612.26</v>
      </c>
      <c r="E45" s="17">
        <v>0</v>
      </c>
      <c r="F45" s="17">
        <v>0</v>
      </c>
      <c r="G45" s="17">
        <v>0</v>
      </c>
      <c r="H45" s="17">
        <f t="shared" si="3"/>
        <v>51.02</v>
      </c>
      <c r="I45" s="17">
        <v>0</v>
      </c>
      <c r="J45" s="17">
        <f t="shared" si="4"/>
        <v>51.02</v>
      </c>
      <c r="K45" s="17">
        <f t="shared" si="5"/>
        <v>51.02</v>
      </c>
      <c r="L45" s="17">
        <f t="shared" si="6"/>
        <v>51.02</v>
      </c>
      <c r="M45" s="17">
        <f t="shared" si="7"/>
        <v>51.02</v>
      </c>
      <c r="N45" s="17">
        <f t="shared" si="8"/>
        <v>51.02</v>
      </c>
    </row>
    <row r="46" spans="1:14" ht="12.75">
      <c r="A46" s="24">
        <v>33359</v>
      </c>
      <c r="B46" s="17">
        <f>'07'!B45+'07'!D45</f>
        <v>612628.33</v>
      </c>
      <c r="C46" s="17">
        <v>989.98</v>
      </c>
      <c r="D46" s="17">
        <f t="shared" si="2"/>
        <v>618.83</v>
      </c>
      <c r="E46" s="17">
        <v>0</v>
      </c>
      <c r="F46" s="17">
        <v>0</v>
      </c>
      <c r="G46" s="17">
        <v>0</v>
      </c>
      <c r="H46" s="17">
        <f t="shared" si="3"/>
        <v>51.57</v>
      </c>
      <c r="I46" s="17">
        <v>0</v>
      </c>
      <c r="J46" s="17">
        <f t="shared" si="4"/>
        <v>51.57</v>
      </c>
      <c r="K46" s="17">
        <f t="shared" si="5"/>
        <v>51.57</v>
      </c>
      <c r="L46" s="17">
        <f t="shared" si="6"/>
        <v>51.57</v>
      </c>
      <c r="M46" s="17">
        <f t="shared" si="7"/>
        <v>51.57</v>
      </c>
      <c r="N46" s="17">
        <f t="shared" si="8"/>
        <v>51.57</v>
      </c>
    </row>
    <row r="47" spans="1:14" ht="12.75">
      <c r="A47" s="24">
        <v>33390</v>
      </c>
      <c r="B47" s="17">
        <f>'07'!B46+'07'!D46</f>
        <v>667214.33</v>
      </c>
      <c r="C47" s="17">
        <v>1079.13</v>
      </c>
      <c r="D47" s="17">
        <f t="shared" si="2"/>
        <v>618.29</v>
      </c>
      <c r="E47" s="17">
        <v>0</v>
      </c>
      <c r="F47" s="17">
        <v>0</v>
      </c>
      <c r="G47" s="17">
        <v>0</v>
      </c>
      <c r="H47" s="17">
        <f t="shared" si="3"/>
        <v>51.52</v>
      </c>
      <c r="I47" s="17">
        <v>0</v>
      </c>
      <c r="J47" s="17">
        <f t="shared" si="4"/>
        <v>51.52</v>
      </c>
      <c r="K47" s="17">
        <f t="shared" si="5"/>
        <v>51.52</v>
      </c>
      <c r="L47" s="17">
        <f t="shared" si="6"/>
        <v>51.52</v>
      </c>
      <c r="M47" s="17">
        <f t="shared" si="7"/>
        <v>51.52</v>
      </c>
      <c r="N47" s="17">
        <f t="shared" si="8"/>
        <v>51.52</v>
      </c>
    </row>
    <row r="48" spans="1:14" ht="12.75">
      <c r="A48" s="24">
        <v>33420</v>
      </c>
      <c r="B48" s="17">
        <f>'07'!B47+'07'!D47</f>
        <v>449569.17</v>
      </c>
      <c r="C48" s="17">
        <v>1180.32</v>
      </c>
      <c r="D48" s="17">
        <f t="shared" si="2"/>
        <v>380.89</v>
      </c>
      <c r="E48" s="17">
        <v>0</v>
      </c>
      <c r="F48" s="17">
        <v>0</v>
      </c>
      <c r="G48" s="17">
        <v>0</v>
      </c>
      <c r="H48" s="17">
        <f t="shared" si="3"/>
        <v>31.74</v>
      </c>
      <c r="I48" s="17">
        <v>0</v>
      </c>
      <c r="J48" s="17">
        <f t="shared" si="4"/>
        <v>31.74</v>
      </c>
      <c r="K48" s="17">
        <f t="shared" si="5"/>
        <v>31.74</v>
      </c>
      <c r="L48" s="17">
        <f t="shared" si="6"/>
        <v>31.74</v>
      </c>
      <c r="M48" s="17">
        <f t="shared" si="7"/>
        <v>31.74</v>
      </c>
      <c r="N48" s="17">
        <f t="shared" si="8"/>
        <v>31.74</v>
      </c>
    </row>
    <row r="49" spans="1:14" ht="12.75">
      <c r="A49" s="24">
        <v>33451</v>
      </c>
      <c r="B49" s="17">
        <f>'07'!B48+'07'!D48</f>
        <v>389509.17</v>
      </c>
      <c r="C49" s="17">
        <v>1298.91</v>
      </c>
      <c r="D49" s="17">
        <f t="shared" si="2"/>
        <v>299.87</v>
      </c>
      <c r="E49" s="17">
        <v>0</v>
      </c>
      <c r="F49" s="17">
        <v>0</v>
      </c>
      <c r="G49" s="17">
        <v>0</v>
      </c>
      <c r="H49" s="17">
        <f t="shared" si="3"/>
        <v>24.99</v>
      </c>
      <c r="I49" s="17">
        <v>0</v>
      </c>
      <c r="J49" s="17">
        <f t="shared" si="4"/>
        <v>24.99</v>
      </c>
      <c r="K49" s="17">
        <f t="shared" si="5"/>
        <v>24.99</v>
      </c>
      <c r="L49" s="17">
        <f t="shared" si="6"/>
        <v>24.99</v>
      </c>
      <c r="M49" s="17">
        <f t="shared" si="7"/>
        <v>24.99</v>
      </c>
      <c r="N49" s="17">
        <f t="shared" si="8"/>
        <v>24.99</v>
      </c>
    </row>
    <row r="50" spans="1:14" ht="12.75">
      <c r="A50" s="24">
        <v>33482</v>
      </c>
      <c r="B50" s="17">
        <f>'07'!B49+'07'!D49</f>
        <v>258981.33</v>
      </c>
      <c r="C50" s="17">
        <v>1454.15</v>
      </c>
      <c r="D50" s="17">
        <f t="shared" si="2"/>
        <v>178.1</v>
      </c>
      <c r="E50" s="17">
        <v>0</v>
      </c>
      <c r="F50" s="17">
        <v>0</v>
      </c>
      <c r="G50" s="17">
        <v>0</v>
      </c>
      <c r="H50" s="17">
        <f t="shared" si="3"/>
        <v>14.84</v>
      </c>
      <c r="I50" s="17">
        <v>0</v>
      </c>
      <c r="J50" s="17">
        <f t="shared" si="4"/>
        <v>14.84</v>
      </c>
      <c r="K50" s="17">
        <f t="shared" si="5"/>
        <v>14.84</v>
      </c>
      <c r="L50" s="17">
        <f t="shared" si="6"/>
        <v>14.84</v>
      </c>
      <c r="M50" s="17">
        <f t="shared" si="7"/>
        <v>14.84</v>
      </c>
      <c r="N50" s="17">
        <f t="shared" si="8"/>
        <v>14.84</v>
      </c>
    </row>
    <row r="51" spans="1:14" ht="12.75">
      <c r="A51" s="24">
        <v>33512</v>
      </c>
      <c r="B51" s="17">
        <f>'07'!B50+'07'!D50</f>
        <v>686014</v>
      </c>
      <c r="C51" s="17">
        <v>1698.11</v>
      </c>
      <c r="D51" s="17">
        <f aca="true" t="shared" si="9" ref="D51:D56">B51/C51</f>
        <v>403.99</v>
      </c>
      <c r="E51" s="17">
        <v>0</v>
      </c>
      <c r="F51" s="17">
        <v>0</v>
      </c>
      <c r="G51" s="17">
        <v>0</v>
      </c>
      <c r="H51" s="17">
        <f t="shared" si="3"/>
        <v>33.67</v>
      </c>
      <c r="I51" s="17">
        <v>0</v>
      </c>
      <c r="J51" s="17">
        <f t="shared" si="4"/>
        <v>33.67</v>
      </c>
      <c r="K51" s="17">
        <f t="shared" si="5"/>
        <v>33.67</v>
      </c>
      <c r="L51" s="17">
        <f t="shared" si="6"/>
        <v>33.67</v>
      </c>
      <c r="M51" s="17">
        <f t="shared" si="7"/>
        <v>33.67</v>
      </c>
      <c r="N51" s="17">
        <f t="shared" si="8"/>
        <v>33.67</v>
      </c>
    </row>
    <row r="52" spans="1:14" ht="12.75">
      <c r="A52" s="24">
        <v>33543</v>
      </c>
      <c r="B52" s="17">
        <f>'07'!B51+'07'!D51</f>
        <v>1076922</v>
      </c>
      <c r="C52" s="17">
        <v>2033.88</v>
      </c>
      <c r="D52" s="17">
        <f t="shared" si="9"/>
        <v>529.49</v>
      </c>
      <c r="E52" s="17">
        <v>0</v>
      </c>
      <c r="F52" s="17">
        <v>0</v>
      </c>
      <c r="G52" s="17">
        <v>0</v>
      </c>
      <c r="H52" s="17">
        <f t="shared" si="3"/>
        <v>44.12</v>
      </c>
      <c r="I52" s="17">
        <v>0</v>
      </c>
      <c r="J52" s="17">
        <f t="shared" si="4"/>
        <v>44.12</v>
      </c>
      <c r="K52" s="17">
        <f t="shared" si="5"/>
        <v>44.12</v>
      </c>
      <c r="L52" s="17">
        <f t="shared" si="6"/>
        <v>44.12</v>
      </c>
      <c r="M52" s="17">
        <f t="shared" si="7"/>
        <v>44.12</v>
      </c>
      <c r="N52" s="17">
        <f t="shared" si="8"/>
        <v>44.12</v>
      </c>
    </row>
    <row r="53" spans="1:14" ht="12.75">
      <c r="A53" s="24">
        <v>33573</v>
      </c>
      <c r="B53" s="17">
        <f>'07'!B52+'07'!D52</f>
        <v>788769.33</v>
      </c>
      <c r="C53" s="17">
        <v>2654.58</v>
      </c>
      <c r="D53" s="17">
        <f t="shared" si="9"/>
        <v>297.14</v>
      </c>
      <c r="E53" s="17">
        <v>0</v>
      </c>
      <c r="F53" s="17">
        <v>0</v>
      </c>
      <c r="G53" s="17">
        <v>0</v>
      </c>
      <c r="H53" s="17">
        <f t="shared" si="3"/>
        <v>24.76</v>
      </c>
      <c r="I53" s="17">
        <v>0</v>
      </c>
      <c r="J53" s="17">
        <f t="shared" si="4"/>
        <v>24.76</v>
      </c>
      <c r="K53" s="17">
        <f t="shared" si="5"/>
        <v>24.76</v>
      </c>
      <c r="L53" s="17">
        <f t="shared" si="6"/>
        <v>24.76</v>
      </c>
      <c r="M53" s="17">
        <f t="shared" si="7"/>
        <v>24.76</v>
      </c>
      <c r="N53" s="17">
        <f t="shared" si="8"/>
        <v>24.76</v>
      </c>
    </row>
    <row r="54" spans="1:14" ht="12.75">
      <c r="A54" s="24" t="s">
        <v>70</v>
      </c>
      <c r="B54" s="17">
        <f>'07'!B53+'07'!D53</f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f t="shared" si="4"/>
        <v>0</v>
      </c>
      <c r="K54" s="17">
        <f t="shared" si="5"/>
        <v>0</v>
      </c>
      <c r="L54" s="17">
        <f t="shared" si="6"/>
        <v>0</v>
      </c>
      <c r="M54" s="17">
        <f t="shared" si="7"/>
        <v>0</v>
      </c>
      <c r="N54" s="17">
        <f t="shared" si="8"/>
        <v>0</v>
      </c>
    </row>
    <row r="55" spans="1:14" ht="12.75">
      <c r="A55" s="24">
        <v>33604</v>
      </c>
      <c r="B55" s="17">
        <f>'07'!B54+'07'!D54</f>
        <v>755340.83</v>
      </c>
      <c r="C55" s="17">
        <v>3408.93</v>
      </c>
      <c r="D55" s="17">
        <f t="shared" si="9"/>
        <v>221.58</v>
      </c>
      <c r="E55" s="17">
        <v>0</v>
      </c>
      <c r="F55" s="17">
        <v>0</v>
      </c>
      <c r="G55" s="17">
        <v>0</v>
      </c>
      <c r="H55" s="17">
        <v>0</v>
      </c>
      <c r="I55" s="17">
        <f>D55/2</f>
        <v>110.79</v>
      </c>
      <c r="J55" s="17">
        <f t="shared" si="4"/>
        <v>18.47</v>
      </c>
      <c r="K55" s="17">
        <f t="shared" si="5"/>
        <v>18.47</v>
      </c>
      <c r="L55" s="17">
        <f t="shared" si="6"/>
        <v>18.47</v>
      </c>
      <c r="M55" s="17">
        <f t="shared" si="7"/>
        <v>18.47</v>
      </c>
      <c r="N55" s="17">
        <f t="shared" si="8"/>
        <v>18.47</v>
      </c>
    </row>
    <row r="56" spans="1:14" ht="12.75">
      <c r="A56" s="24">
        <v>33635</v>
      </c>
      <c r="B56" s="17">
        <f>'07'!B55+'07'!D55</f>
        <v>165160.56</v>
      </c>
      <c r="C56" s="17">
        <v>4277.66</v>
      </c>
      <c r="D56" s="17">
        <f t="shared" si="9"/>
        <v>38.61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E56/12</f>
        <v>0</v>
      </c>
      <c r="L56" s="17">
        <f>F56/12</f>
        <v>0</v>
      </c>
      <c r="M56" s="17">
        <f>G56/12</f>
        <v>0</v>
      </c>
      <c r="N56" s="17">
        <f>H56/12</f>
        <v>0</v>
      </c>
    </row>
    <row r="58" spans="4:14" ht="12.75">
      <c r="D58" s="10">
        <f aca="true" t="shared" si="10" ref="D58:N58">SUM(D23:D57)</f>
        <v>10660.81</v>
      </c>
      <c r="E58" s="10">
        <f t="shared" si="10"/>
        <v>0</v>
      </c>
      <c r="F58" s="10">
        <f t="shared" si="10"/>
        <v>137.41</v>
      </c>
      <c r="G58" s="10">
        <f t="shared" si="10"/>
        <v>323.77</v>
      </c>
      <c r="H58" s="10">
        <f t="shared" si="10"/>
        <v>405.53</v>
      </c>
      <c r="I58" s="10">
        <f t="shared" si="10"/>
        <v>110.79</v>
      </c>
      <c r="J58" s="10">
        <f t="shared" si="10"/>
        <v>404.77</v>
      </c>
      <c r="K58" s="10">
        <f t="shared" si="10"/>
        <v>404.77</v>
      </c>
      <c r="L58" s="10">
        <f t="shared" si="10"/>
        <v>404.77</v>
      </c>
      <c r="M58" s="10">
        <f t="shared" si="10"/>
        <v>404.77</v>
      </c>
      <c r="N58" s="10">
        <f t="shared" si="10"/>
        <v>404.77</v>
      </c>
    </row>
  </sheetData>
  <printOptions/>
  <pageMargins left="0.75" right="0.75" top="1" bottom="1" header="0.492125985" footer="0.492125985"/>
  <pageSetup horizontalDpi="120" verticalDpi="120" orientation="portrait" r:id="rId1"/>
  <headerFooter alignWithMargins="0">
    <oddHeader>&amp;C &amp;RAnexo: 08
Folha : &amp;P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</dc:creator>
  <cp:keywords/>
  <dc:description/>
  <cp:lastModifiedBy>José Roberto Augusto Corrêa</cp:lastModifiedBy>
  <cp:lastPrinted>2004-12-22T16:38:53Z</cp:lastPrinted>
  <dcterms:created xsi:type="dcterms:W3CDTF">2004-12-22T16:33:41Z</dcterms:created>
  <dcterms:modified xsi:type="dcterms:W3CDTF">2004-12-22T16:39:00Z</dcterms:modified>
  <cp:category/>
  <cp:version/>
  <cp:contentType/>
  <cp:contentStatus/>
</cp:coreProperties>
</file>